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.C23000\Desktop\"/>
    </mc:Choice>
  </mc:AlternateContent>
  <bookViews>
    <workbookView xWindow="0" yWindow="0" windowWidth="20490" windowHeight="7755" activeTab="1"/>
  </bookViews>
  <sheets>
    <sheet name="1семестр" sheetId="20" r:id="rId1"/>
    <sheet name="2семестр" sheetId="23" r:id="rId2"/>
    <sheet name="Заполнить" sheetId="2" r:id="rId3"/>
  </sheets>
  <definedNames>
    <definedName name="Д_1">#REF!</definedName>
    <definedName name="Д_10">#REF!</definedName>
    <definedName name="Д_11">#REF!</definedName>
    <definedName name="Д_2">#REF!</definedName>
    <definedName name="Д_3">#REF!</definedName>
    <definedName name="Д_4">#REF!</definedName>
    <definedName name="Д_5">#REF!</definedName>
    <definedName name="Д_6">#REF!</definedName>
    <definedName name="Д_7">#REF!</definedName>
    <definedName name="Д_8">#REF!</definedName>
    <definedName name="Д_9">#REF!</definedName>
    <definedName name="ДС_1">#REF!</definedName>
    <definedName name="ДС_10">#REF!</definedName>
    <definedName name="ДС_11">#REF!</definedName>
    <definedName name="ДС_12">#REF!</definedName>
    <definedName name="ДС_13">#REF!</definedName>
    <definedName name="ДС_14">#REF!</definedName>
    <definedName name="ДС_15">#REF!</definedName>
    <definedName name="ДС_2">#REF!</definedName>
    <definedName name="ДС_3">#REF!</definedName>
    <definedName name="ДС_4">#REF!</definedName>
    <definedName name="ДС_5">#REF!</definedName>
    <definedName name="ДС_6">#REF!</definedName>
    <definedName name="ДС_7">#REF!</definedName>
    <definedName name="ДС_8">#REF!</definedName>
    <definedName name="ДС_9">#REF!</definedName>
    <definedName name="_xlnm.Print_Area" localSheetId="0">'1семестр'!$A$1:$Y$51</definedName>
    <definedName name="ФИО">#REF!</definedName>
    <definedName name="ФИО_С">#REF!</definedName>
    <definedName name="Э_1">#REF!</definedName>
    <definedName name="Э_2">#REF!</definedName>
  </definedNames>
  <calcPr calcId="152511"/>
</workbook>
</file>

<file path=xl/calcChain.xml><?xml version="1.0" encoding="utf-8"?>
<calcChain xmlns="http://schemas.openxmlformats.org/spreadsheetml/2006/main">
  <c r="E40" i="23" l="1"/>
  <c r="E42" i="23" s="1"/>
  <c r="E39" i="23"/>
  <c r="E38" i="23"/>
  <c r="E37" i="23"/>
  <c r="E36" i="23"/>
  <c r="E35" i="23"/>
  <c r="T42" i="23" l="1"/>
  <c r="Q42" i="23"/>
  <c r="Q40" i="23"/>
  <c r="Q39" i="23"/>
  <c r="Q38" i="23"/>
  <c r="Q37" i="23"/>
  <c r="Q36" i="23"/>
  <c r="Q35" i="23"/>
  <c r="J35" i="23"/>
  <c r="J36" i="23"/>
  <c r="J37" i="23"/>
  <c r="J38" i="23"/>
  <c r="J39" i="23"/>
  <c r="J40" i="23"/>
  <c r="J42" i="23" l="1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12" i="23"/>
  <c r="L38" i="20" l="1"/>
  <c r="F38" i="20"/>
  <c r="G38" i="20"/>
  <c r="H38" i="20"/>
  <c r="I38" i="20"/>
  <c r="J38" i="20"/>
  <c r="K38" i="20"/>
  <c r="M38" i="20"/>
  <c r="N38" i="20"/>
  <c r="O38" i="20"/>
  <c r="P38" i="20"/>
  <c r="Q38" i="20"/>
  <c r="R38" i="20"/>
  <c r="S38" i="20"/>
  <c r="T38" i="20"/>
  <c r="U38" i="20"/>
  <c r="V38" i="20"/>
  <c r="E38" i="20"/>
  <c r="B6" i="2"/>
  <c r="A32" i="20"/>
  <c r="B17" i="2"/>
  <c r="V41" i="20" l="1"/>
  <c r="N41" i="20"/>
  <c r="O41" i="20"/>
  <c r="P41" i="20"/>
  <c r="Q41" i="20"/>
  <c r="R41" i="20"/>
  <c r="S41" i="20"/>
  <c r="T41" i="20"/>
  <c r="U41" i="20"/>
  <c r="N40" i="20"/>
  <c r="O40" i="20"/>
  <c r="P40" i="20"/>
  <c r="Q40" i="20"/>
  <c r="R40" i="20"/>
  <c r="S40" i="20"/>
  <c r="T40" i="20"/>
  <c r="U40" i="20"/>
  <c r="V40" i="20"/>
  <c r="N39" i="20"/>
  <c r="O39" i="20"/>
  <c r="P39" i="20"/>
  <c r="Q39" i="20"/>
  <c r="R39" i="20"/>
  <c r="S39" i="20"/>
  <c r="T39" i="20"/>
  <c r="U39" i="20"/>
  <c r="V39" i="20"/>
  <c r="V37" i="20"/>
  <c r="N37" i="20"/>
  <c r="O37" i="20"/>
  <c r="P37" i="20"/>
  <c r="Q37" i="20"/>
  <c r="R37" i="20"/>
  <c r="S37" i="20"/>
  <c r="T37" i="20"/>
  <c r="U37" i="20"/>
  <c r="N36" i="20"/>
  <c r="O36" i="20"/>
  <c r="P36" i="20"/>
  <c r="Q36" i="20"/>
  <c r="R36" i="20"/>
  <c r="S36" i="20"/>
  <c r="T36" i="20"/>
  <c r="U36" i="20"/>
  <c r="V36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U42" i="20" s="1"/>
  <c r="V35" i="20"/>
  <c r="V42" i="20" s="1"/>
  <c r="D41" i="20"/>
  <c r="E41" i="20"/>
  <c r="F41" i="20"/>
  <c r="G41" i="20"/>
  <c r="H41" i="20"/>
  <c r="I41" i="20"/>
  <c r="J41" i="20"/>
  <c r="K41" i="20"/>
  <c r="L41" i="20"/>
  <c r="M41" i="20"/>
  <c r="H46" i="20"/>
  <c r="S42" i="20" l="1"/>
  <c r="O42" i="20"/>
  <c r="T42" i="20"/>
  <c r="P42" i="20"/>
  <c r="F17" i="2"/>
  <c r="D17" i="2"/>
  <c r="E17" i="2"/>
  <c r="Q42" i="20"/>
  <c r="N42" i="20"/>
  <c r="R42" i="20"/>
  <c r="A28" i="20"/>
  <c r="D38" i="20" l="1"/>
  <c r="H47" i="20" l="1"/>
  <c r="Y34" i="20"/>
  <c r="X34" i="20"/>
  <c r="E40" i="20"/>
  <c r="F40" i="20"/>
  <c r="G40" i="20"/>
  <c r="H40" i="20"/>
  <c r="I40" i="20"/>
  <c r="K40" i="20"/>
  <c r="L40" i="20"/>
  <c r="M40" i="20"/>
  <c r="D40" i="20"/>
  <c r="E39" i="20"/>
  <c r="F39" i="20"/>
  <c r="G39" i="20"/>
  <c r="H39" i="20"/>
  <c r="I39" i="20"/>
  <c r="J39" i="20"/>
  <c r="K39" i="20"/>
  <c r="L39" i="20"/>
  <c r="M39" i="20"/>
  <c r="D39" i="20"/>
  <c r="F37" i="20"/>
  <c r="G37" i="20"/>
  <c r="H37" i="20"/>
  <c r="I37" i="20"/>
  <c r="J37" i="20"/>
  <c r="K37" i="20"/>
  <c r="L37" i="20"/>
  <c r="M37" i="20"/>
  <c r="E37" i="20"/>
  <c r="D37" i="20"/>
  <c r="I36" i="20"/>
  <c r="J36" i="20"/>
  <c r="K36" i="20"/>
  <c r="L36" i="20"/>
  <c r="M36" i="20"/>
  <c r="H36" i="20"/>
  <c r="G36" i="20"/>
  <c r="F36" i="20"/>
  <c r="E36" i="20"/>
  <c r="D36" i="20"/>
  <c r="D35" i="20"/>
  <c r="A31" i="20"/>
  <c r="H48" i="20" l="1"/>
  <c r="J42" i="20"/>
  <c r="I42" i="20"/>
  <c r="A12" i="20" l="1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9" i="20"/>
  <c r="A30" i="20"/>
  <c r="V39" i="23"/>
  <c r="F40" i="23"/>
  <c r="G40" i="23"/>
  <c r="H40" i="23"/>
  <c r="I40" i="23"/>
  <c r="K40" i="23"/>
  <c r="L40" i="23"/>
  <c r="M40" i="23"/>
  <c r="N40" i="23"/>
  <c r="O40" i="23"/>
  <c r="P40" i="23"/>
  <c r="R40" i="23"/>
  <c r="S40" i="23"/>
  <c r="T40" i="23"/>
  <c r="U40" i="23"/>
  <c r="V40" i="23"/>
  <c r="F35" i="23"/>
  <c r="F36" i="23"/>
  <c r="F37" i="23"/>
  <c r="F38" i="23"/>
  <c r="F39" i="23"/>
  <c r="G35" i="23"/>
  <c r="G36" i="23"/>
  <c r="G37" i="23"/>
  <c r="G38" i="23"/>
  <c r="G39" i="23"/>
  <c r="H35" i="23"/>
  <c r="H36" i="23"/>
  <c r="H37" i="23"/>
  <c r="H38" i="23"/>
  <c r="H39" i="23"/>
  <c r="I35" i="23"/>
  <c r="I36" i="23"/>
  <c r="I37" i="23"/>
  <c r="I38" i="23"/>
  <c r="I39" i="23"/>
  <c r="K35" i="23"/>
  <c r="K36" i="23"/>
  <c r="K37" i="23"/>
  <c r="K38" i="23"/>
  <c r="K39" i="23"/>
  <c r="L35" i="23"/>
  <c r="L36" i="23"/>
  <c r="L37" i="23"/>
  <c r="L38" i="23"/>
  <c r="L39" i="23"/>
  <c r="M35" i="23"/>
  <c r="M36" i="23"/>
  <c r="M37" i="23"/>
  <c r="M38" i="23"/>
  <c r="M39" i="23"/>
  <c r="N35" i="23"/>
  <c r="N36" i="23"/>
  <c r="N37" i="23"/>
  <c r="N38" i="23"/>
  <c r="N39" i="23"/>
  <c r="O35" i="23"/>
  <c r="O36" i="23"/>
  <c r="O37" i="23"/>
  <c r="O38" i="23"/>
  <c r="O39" i="23"/>
  <c r="P35" i="23"/>
  <c r="P36" i="23"/>
  <c r="P37" i="23"/>
  <c r="P38" i="23"/>
  <c r="P39" i="23"/>
  <c r="D35" i="23"/>
  <c r="D36" i="23"/>
  <c r="D37" i="23"/>
  <c r="D38" i="23"/>
  <c r="D39" i="23"/>
  <c r="D40" i="23"/>
  <c r="R39" i="23"/>
  <c r="S39" i="23"/>
  <c r="T39" i="23"/>
  <c r="U39" i="23"/>
  <c r="Y33" i="23"/>
  <c r="X33" i="23"/>
  <c r="H47" i="23"/>
  <c r="H48" i="23" s="1"/>
  <c r="O41" i="23"/>
  <c r="R38" i="23"/>
  <c r="S38" i="23"/>
  <c r="T38" i="23"/>
  <c r="U38" i="23"/>
  <c r="V38" i="23"/>
  <c r="R37" i="23"/>
  <c r="S37" i="23"/>
  <c r="T37" i="23"/>
  <c r="U37" i="23"/>
  <c r="R36" i="23"/>
  <c r="S36" i="23"/>
  <c r="T36" i="23"/>
  <c r="U36" i="23"/>
  <c r="V36" i="23"/>
  <c r="R35" i="23"/>
  <c r="S35" i="23"/>
  <c r="T35" i="23"/>
  <c r="U35" i="23"/>
  <c r="V35" i="23"/>
  <c r="V37" i="23"/>
  <c r="H49" i="23" l="1"/>
  <c r="D6" i="2"/>
  <c r="E6" i="2"/>
  <c r="F6" i="2"/>
  <c r="H44" i="20" s="1"/>
  <c r="W33" i="23"/>
  <c r="N42" i="23"/>
  <c r="W34" i="20"/>
  <c r="I42" i="23"/>
  <c r="K42" i="20"/>
  <c r="V42" i="23"/>
  <c r="U42" i="23"/>
  <c r="P42" i="23"/>
  <c r="F42" i="23"/>
  <c r="O42" i="23"/>
  <c r="R42" i="23"/>
  <c r="S42" i="23"/>
  <c r="M42" i="20"/>
  <c r="L42" i="20"/>
  <c r="D42" i="23"/>
  <c r="H42" i="23"/>
  <c r="G42" i="23"/>
  <c r="M42" i="23"/>
  <c r="L42" i="23"/>
  <c r="K42" i="23"/>
  <c r="D42" i="20"/>
  <c r="H45" i="23"/>
  <c r="H42" i="20"/>
  <c r="F42" i="20"/>
  <c r="E42" i="20"/>
  <c r="G42" i="20"/>
  <c r="H45" i="20" l="1"/>
  <c r="H46" i="23"/>
</calcChain>
</file>

<file path=xl/sharedStrings.xml><?xml version="1.0" encoding="utf-8"?>
<sst xmlns="http://schemas.openxmlformats.org/spreadsheetml/2006/main" count="219" uniqueCount="103">
  <si>
    <t>(наименование среднего специального учебного заведения)</t>
  </si>
  <si>
    <t>Курс</t>
  </si>
  <si>
    <t xml:space="preserve">                      СВОДНАЯ ВЕДОМОСТЬ УСПЕВАЕМОСТИ СТУДЕНТОВ</t>
  </si>
  <si>
    <t>Группа</t>
  </si>
  <si>
    <t>За</t>
  </si>
  <si>
    <t>семестр</t>
  </si>
  <si>
    <t>№ п/п</t>
  </si>
  <si>
    <t>ФАМИЛИЯ И ИНИЦИАЛЫ</t>
  </si>
  <si>
    <t>Дисциплины, выносимые на экзамены</t>
  </si>
  <si>
    <t>Дисциплины, не выносимые на экзамен</t>
  </si>
  <si>
    <t>Практики</t>
  </si>
  <si>
    <t>Пропущено часов</t>
  </si>
  <si>
    <t>Всего</t>
  </si>
  <si>
    <t>в том числе</t>
  </si>
  <si>
    <t>ИТОГО</t>
  </si>
  <si>
    <t>Итого оценкам "5"</t>
  </si>
  <si>
    <t>Итого оценкам "4"</t>
  </si>
  <si>
    <t>Итого оценкам "3"</t>
  </si>
  <si>
    <t>Итого оценкам "2"</t>
  </si>
  <si>
    <t>Общая успеваемость</t>
  </si>
  <si>
    <t>Качество знаний</t>
  </si>
  <si>
    <t>Количество часов</t>
  </si>
  <si>
    <t>Количество чел/час</t>
  </si>
  <si>
    <t>чел/час</t>
  </si>
  <si>
    <t>Посещаемость</t>
  </si>
  <si>
    <t>общее кол-во студентов в группе</t>
  </si>
  <si>
    <t xml:space="preserve">Кол-во </t>
  </si>
  <si>
    <t>отличников</t>
  </si>
  <si>
    <t>хорошистов</t>
  </si>
  <si>
    <t>неуд.</t>
  </si>
  <si>
    <t>IV</t>
  </si>
  <si>
    <t>II</t>
  </si>
  <si>
    <t>Итого "зачёт"</t>
  </si>
  <si>
    <t>Курсо вые работы</t>
  </si>
  <si>
    <t>I</t>
  </si>
  <si>
    <t xml:space="preserve">  </t>
  </si>
  <si>
    <t>уч.года</t>
  </si>
  <si>
    <t>III</t>
  </si>
  <si>
    <t>V</t>
  </si>
  <si>
    <t>Не аттестовано</t>
  </si>
  <si>
    <t>ФГОУ СПО "Астраханский колледж вычислительной техники"</t>
  </si>
  <si>
    <t>по уважительным причинам</t>
  </si>
  <si>
    <t>по неуважительным причинам</t>
  </si>
  <si>
    <t>Физ-ра</t>
  </si>
  <si>
    <t>Итого по оценкам "5"</t>
  </si>
  <si>
    <t>Итого по оценкам "4"</t>
  </si>
  <si>
    <t>Итого по оценкам "3"</t>
  </si>
  <si>
    <t>Итого по оценкам "2"</t>
  </si>
  <si>
    <t>Классный руководитель</t>
  </si>
  <si>
    <t>А.А.Адельшина</t>
  </si>
  <si>
    <t>ГБПОУ АО "Астраханский колледж вычислительной техники"</t>
  </si>
  <si>
    <t>УП по ПМ.02</t>
  </si>
  <si>
    <t>Кв.экзамен по ПМ.01</t>
  </si>
  <si>
    <t>Нечетные семестры</t>
  </si>
  <si>
    <t>VII</t>
  </si>
  <si>
    <t>Четные семестры</t>
  </si>
  <si>
    <t>VI</t>
  </si>
  <si>
    <t>Зав. отделением по спец. 09.02.07</t>
  </si>
  <si>
    <t>Графический дизайн</t>
  </si>
  <si>
    <t>ПРиОВП</t>
  </si>
  <si>
    <t>УП по ПМ.01</t>
  </si>
  <si>
    <t>ИС-31</t>
  </si>
  <si>
    <t>2022/2023</t>
  </si>
  <si>
    <t>О.В. Марчукова</t>
  </si>
  <si>
    <t>Иностранный язык в ПД</t>
  </si>
  <si>
    <t>Системное программирование</t>
  </si>
  <si>
    <t>Прикладное программирование</t>
  </si>
  <si>
    <t>МДК.01.01: ТРПО</t>
  </si>
  <si>
    <t>МДК.01.03: Мат. моделирование</t>
  </si>
  <si>
    <t>Батбаев Р.Х.</t>
  </si>
  <si>
    <t>Доджаев Д.В.</t>
  </si>
  <si>
    <t>Долин Д.А.</t>
  </si>
  <si>
    <t>Исхаджиев А.Ю.</t>
  </si>
  <si>
    <t>Кабатов И.А.</t>
  </si>
  <si>
    <t>Копаев А.Н.</t>
  </si>
  <si>
    <t>Кочубаев И.Н.</t>
  </si>
  <si>
    <t>Лотунов К.Н.</t>
  </si>
  <si>
    <t>Малеев С.В.</t>
  </si>
  <si>
    <t>Мальцев Н.Д.</t>
  </si>
  <si>
    <t>Мамакаев Т.З.</t>
  </si>
  <si>
    <t>Мандрыгин С.Е.</t>
  </si>
  <si>
    <t>Назаров Д.В.</t>
  </si>
  <si>
    <t>Новиков С.Д.</t>
  </si>
  <si>
    <t>Нургалиев Т.Р.</t>
  </si>
  <si>
    <t>Поляков М.Ю.</t>
  </si>
  <si>
    <t>Проскуряков Н.В.</t>
  </si>
  <si>
    <t>Рудиков М.А.</t>
  </si>
  <si>
    <t>Солохин А.Ю.</t>
  </si>
  <si>
    <t>Сутуленко А.С.</t>
  </si>
  <si>
    <t>Тарасов Н.А.</t>
  </si>
  <si>
    <t>МДК01.01: ТРПО</t>
  </si>
  <si>
    <t>МДК01.02: ИСРПО</t>
  </si>
  <si>
    <t>МДК02.01: Модел. и анализ ПО</t>
  </si>
  <si>
    <t>МДК02.02: Управление проектами</t>
  </si>
  <si>
    <t>МДК03.01: ПиДИС</t>
  </si>
  <si>
    <t>МДК03.02: Разработка кода ИС</t>
  </si>
  <si>
    <t>УП по ПМ.03</t>
  </si>
  <si>
    <t>ПП по ПМ.03</t>
  </si>
  <si>
    <t>Кв.экзамен по ПМ.03</t>
  </si>
  <si>
    <t>Кв.экзамен по ПМ.02</t>
  </si>
  <si>
    <t>МДК03.03: Тестирование ИС</t>
  </si>
  <si>
    <t>н/а</t>
  </si>
  <si>
    <t>зач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</si>
</sst>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i/>
      <sz val="18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color indexed="9"/>
      <name val="Times New Roman"/>
      <family val="1"/>
      <charset val="204"/>
    </font>
    <font>
      <i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i/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0" xfId="0" applyFont="1" applyAlignment="1"/>
    <xf numFmtId="9" fontId="1" fillId="0" borderId="0" xfId="0" applyNumberFormat="1" applyFont="1" applyAlignment="1"/>
    <xf numFmtId="0" fontId="1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8" xfId="0" applyBorder="1"/>
    <xf numFmtId="0" fontId="2" fillId="0" borderId="12" xfId="0" applyFont="1" applyBorder="1"/>
    <xf numFmtId="0" fontId="1" fillId="0" borderId="13" xfId="0" applyFont="1" applyBorder="1"/>
    <xf numFmtId="0" fontId="0" fillId="0" borderId="8" xfId="0" applyBorder="1" applyAlignment="1">
      <alignment horizontal="center" vertical="center"/>
    </xf>
    <xf numFmtId="0" fontId="1" fillId="0" borderId="14" xfId="0" applyFont="1" applyBorder="1"/>
    <xf numFmtId="0" fontId="2" fillId="0" borderId="15" xfId="0" applyFont="1" applyBorder="1"/>
    <xf numFmtId="0" fontId="2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20" xfId="0" applyFont="1" applyBorder="1"/>
    <xf numFmtId="0" fontId="1" fillId="0" borderId="16" xfId="0" applyFont="1" applyBorder="1" applyAlignment="1">
      <alignment horizontal="center"/>
    </xf>
    <xf numFmtId="0" fontId="5" fillId="0" borderId="23" xfId="0" applyFont="1" applyBorder="1"/>
    <xf numFmtId="0" fontId="2" fillId="0" borderId="15" xfId="0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4" fillId="0" borderId="0" xfId="0" applyFont="1"/>
    <xf numFmtId="0" fontId="6" fillId="0" borderId="0" xfId="0" applyFont="1"/>
    <xf numFmtId="0" fontId="8" fillId="0" borderId="26" xfId="0" applyFont="1" applyBorder="1" applyAlignment="1">
      <alignment horizontal="center" textRotation="90"/>
    </xf>
    <xf numFmtId="0" fontId="11" fillId="0" borderId="29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textRotation="90" wrapText="1"/>
    </xf>
    <xf numFmtId="0" fontId="1" fillId="0" borderId="34" xfId="0" applyFont="1" applyBorder="1" applyAlignment="1">
      <alignment horizontal="center" textRotation="90" wrapText="1"/>
    </xf>
    <xf numFmtId="0" fontId="1" fillId="0" borderId="27" xfId="0" applyFont="1" applyBorder="1" applyAlignment="1">
      <alignment horizontal="center" textRotation="90" wrapText="1"/>
    </xf>
    <xf numFmtId="0" fontId="1" fillId="0" borderId="34" xfId="0" applyFont="1" applyFill="1" applyBorder="1" applyAlignment="1">
      <alignment horizontal="center" textRotation="90" wrapText="1"/>
    </xf>
    <xf numFmtId="0" fontId="1" fillId="0" borderId="34" xfId="0" applyFont="1" applyBorder="1" applyAlignment="1">
      <alignment horizontal="center" textRotation="90"/>
    </xf>
    <xf numFmtId="0" fontId="1" fillId="0" borderId="35" xfId="0" applyFont="1" applyBorder="1" applyAlignment="1">
      <alignment horizontal="center" textRotation="90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9" fontId="15" fillId="0" borderId="0" xfId="0" applyNumberFormat="1" applyFont="1" applyBorder="1" applyAlignment="1"/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textRotation="90" wrapText="1"/>
    </xf>
    <xf numFmtId="0" fontId="1" fillId="0" borderId="27" xfId="0" applyFont="1" applyBorder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9" fontId="15" fillId="0" borderId="0" xfId="0" applyNumberFormat="1" applyFont="1" applyBorder="1" applyAlignment="1">
      <alignment horizontal="center"/>
    </xf>
    <xf numFmtId="0" fontId="1" fillId="0" borderId="40" xfId="0" applyFont="1" applyBorder="1"/>
    <xf numFmtId="9" fontId="11" fillId="0" borderId="0" xfId="0" applyNumberFormat="1" applyFont="1" applyBorder="1" applyAlignment="1"/>
    <xf numFmtId="0" fontId="11" fillId="0" borderId="0" xfId="0" applyFont="1" applyBorder="1" applyAlignment="1"/>
    <xf numFmtId="0" fontId="1" fillId="0" borderId="41" xfId="0" applyFont="1" applyBorder="1"/>
    <xf numFmtId="0" fontId="1" fillId="0" borderId="42" xfId="0" applyFont="1" applyBorder="1"/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/>
    <xf numFmtId="0" fontId="1" fillId="0" borderId="44" xfId="0" applyFont="1" applyBorder="1"/>
    <xf numFmtId="0" fontId="11" fillId="0" borderId="5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36" xfId="0" applyFont="1" applyBorder="1"/>
    <xf numFmtId="0" fontId="11" fillId="0" borderId="37" xfId="0" applyFont="1" applyBorder="1"/>
    <xf numFmtId="0" fontId="11" fillId="0" borderId="39" xfId="0" applyFont="1" applyBorder="1"/>
    <xf numFmtId="0" fontId="11" fillId="0" borderId="51" xfId="0" applyFont="1" applyBorder="1"/>
    <xf numFmtId="0" fontId="11" fillId="0" borderId="4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6" xfId="0" applyFont="1" applyBorder="1"/>
    <xf numFmtId="0" fontId="2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8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3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0" fillId="0" borderId="0" xfId="0" applyFill="1"/>
    <xf numFmtId="9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56" xfId="0" applyBorder="1"/>
    <xf numFmtId="0" fontId="8" fillId="0" borderId="58" xfId="0" applyFont="1" applyBorder="1" applyAlignment="1">
      <alignment horizontal="center" textRotation="90" wrapText="1"/>
    </xf>
    <xf numFmtId="0" fontId="11" fillId="0" borderId="5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7" xfId="0" applyFont="1" applyBorder="1"/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/>
    <xf numFmtId="0" fontId="1" fillId="0" borderId="51" xfId="0" applyFont="1" applyBorder="1"/>
    <xf numFmtId="0" fontId="11" fillId="0" borderId="54" xfId="0" applyFont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/>
    <xf numFmtId="0" fontId="2" fillId="0" borderId="1" xfId="0" applyFont="1" applyBorder="1"/>
    <xf numFmtId="0" fontId="2" fillId="0" borderId="18" xfId="0" applyFont="1" applyBorder="1"/>
    <xf numFmtId="0" fontId="11" fillId="0" borderId="64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3" xfId="0" applyFont="1" applyBorder="1"/>
    <xf numFmtId="0" fontId="1" fillId="0" borderId="25" xfId="0" applyFont="1" applyBorder="1"/>
    <xf numFmtId="0" fontId="11" fillId="0" borderId="6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1" fillId="0" borderId="71" xfId="0" applyFont="1" applyBorder="1"/>
    <xf numFmtId="0" fontId="1" fillId="0" borderId="66" xfId="0" applyFont="1" applyBorder="1"/>
    <xf numFmtId="0" fontId="1" fillId="0" borderId="49" xfId="0" applyFont="1" applyFill="1" applyBorder="1" applyAlignment="1">
      <alignment horizontal="center" textRotation="90" wrapText="1"/>
    </xf>
    <xf numFmtId="0" fontId="5" fillId="0" borderId="11" xfId="0" applyFont="1" applyBorder="1"/>
    <xf numFmtId="0" fontId="11" fillId="0" borderId="40" xfId="0" applyFont="1" applyBorder="1" applyAlignment="1" applyProtection="1">
      <alignment horizontal="center"/>
      <protection hidden="1"/>
    </xf>
    <xf numFmtId="0" fontId="0" fillId="0" borderId="14" xfId="0" applyBorder="1"/>
    <xf numFmtId="0" fontId="11" fillId="0" borderId="40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0" xfId="0" applyFont="1" applyBorder="1"/>
    <xf numFmtId="0" fontId="2" fillId="0" borderId="13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55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" fillId="0" borderId="27" xfId="0" applyFont="1" applyBorder="1" applyAlignment="1">
      <alignment horizontal="center" textRotation="90"/>
    </xf>
    <xf numFmtId="0" fontId="1" fillId="0" borderId="26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0" borderId="69" xfId="0" applyFont="1" applyBorder="1"/>
    <xf numFmtId="0" fontId="18" fillId="0" borderId="62" xfId="0" applyFont="1" applyBorder="1"/>
    <xf numFmtId="0" fontId="18" fillId="0" borderId="48" xfId="0" applyFont="1" applyBorder="1"/>
    <xf numFmtId="0" fontId="18" fillId="0" borderId="63" xfId="0" applyFont="1" applyBorder="1"/>
    <xf numFmtId="0" fontId="18" fillId="0" borderId="48" xfId="0" applyFont="1" applyFill="1" applyBorder="1"/>
    <xf numFmtId="0" fontId="18" fillId="0" borderId="49" xfId="0" applyFont="1" applyFill="1" applyBorder="1"/>
    <xf numFmtId="0" fontId="18" fillId="0" borderId="49" xfId="0" applyFont="1" applyBorder="1"/>
    <xf numFmtId="0" fontId="18" fillId="0" borderId="70" xfId="0" applyFont="1" applyBorder="1"/>
    <xf numFmtId="0" fontId="18" fillId="0" borderId="50" xfId="0" applyFont="1" applyBorder="1"/>
    <xf numFmtId="0" fontId="18" fillId="0" borderId="68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31" xfId="0" applyFont="1" applyBorder="1"/>
    <xf numFmtId="0" fontId="18" fillId="0" borderId="20" xfId="0" applyFont="1" applyBorder="1"/>
    <xf numFmtId="0" fontId="18" fillId="0" borderId="31" xfId="0" applyFont="1" applyFill="1" applyBorder="1"/>
    <xf numFmtId="0" fontId="18" fillId="0" borderId="9" xfId="0" applyFont="1" applyFill="1" applyBorder="1"/>
    <xf numFmtId="0" fontId="18" fillId="0" borderId="9" xfId="0" applyFont="1" applyBorder="1"/>
    <xf numFmtId="0" fontId="18" fillId="0" borderId="43" xfId="0" applyFont="1" applyBorder="1"/>
    <xf numFmtId="0" fontId="18" fillId="0" borderId="17" xfId="0" applyFont="1" applyBorder="1"/>
    <xf numFmtId="0" fontId="5" fillId="0" borderId="7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1" fontId="1" fillId="0" borderId="5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textRotation="90" wrapText="1"/>
    </xf>
    <xf numFmtId="0" fontId="8" fillId="0" borderId="26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8" fillId="0" borderId="65" xfId="0" applyFont="1" applyBorder="1"/>
    <xf numFmtId="0" fontId="11" fillId="0" borderId="10" xfId="0" applyFont="1" applyBorder="1" applyAlignment="1" applyProtection="1">
      <alignment horizontal="center"/>
      <protection hidden="1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0" applyFont="1"/>
    <xf numFmtId="0" fontId="22" fillId="0" borderId="1" xfId="0" applyFont="1" applyBorder="1" applyAlignment="1"/>
    <xf numFmtId="0" fontId="23" fillId="0" borderId="1" xfId="0" applyFont="1" applyBorder="1"/>
    <xf numFmtId="0" fontId="24" fillId="0" borderId="0" xfId="0" applyFont="1" applyAlignment="1"/>
    <xf numFmtId="0" fontId="0" fillId="0" borderId="34" xfId="0" applyBorder="1"/>
    <xf numFmtId="0" fontId="1" fillId="0" borderId="35" xfId="0" applyFont="1" applyBorder="1" applyAlignment="1">
      <alignment horizontal="center" textRotation="90" wrapText="1"/>
    </xf>
    <xf numFmtId="0" fontId="25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1" fontId="1" fillId="0" borderId="32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/>
    </xf>
    <xf numFmtId="0" fontId="1" fillId="0" borderId="6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8" fillId="0" borderId="4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center" textRotation="90" wrapText="1"/>
    </xf>
    <xf numFmtId="0" fontId="10" fillId="0" borderId="60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3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9" fontId="11" fillId="0" borderId="1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4" fillId="0" borderId="75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17" fillId="0" borderId="28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5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opLeftCell="A22" zoomScale="60" zoomScaleNormal="60" workbookViewId="0">
      <selection activeCell="AC46" sqref="AC46"/>
    </sheetView>
  </sheetViews>
  <sheetFormatPr defaultRowHeight="12.75" x14ac:dyDescent="0.2"/>
  <cols>
    <col min="1" max="1" width="6.140625" customWidth="1"/>
    <col min="2" max="2" width="4.42578125" customWidth="1"/>
    <col min="3" max="3" width="24.42578125" customWidth="1"/>
    <col min="4" max="7" width="5.7109375" customWidth="1"/>
    <col min="8" max="9" width="5.7109375" style="115" customWidth="1"/>
    <col min="10" max="13" width="5.7109375" customWidth="1"/>
    <col min="14" max="14" width="5.7109375" style="115" customWidth="1"/>
    <col min="15" max="22" width="5.7109375" customWidth="1"/>
    <col min="23" max="25" width="6.7109375" customWidth="1"/>
  </cols>
  <sheetData>
    <row r="1" spans="1:26" ht="23.25" x14ac:dyDescent="0.35">
      <c r="A1" s="310" t="s">
        <v>50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6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1:26" ht="15.75" x14ac:dyDescent="0.25">
      <c r="A3" s="1"/>
      <c r="B3" s="1"/>
      <c r="C3" s="2"/>
      <c r="D3" s="2"/>
      <c r="E3" s="2"/>
      <c r="F3" s="2"/>
      <c r="G3" s="2"/>
      <c r="H3" s="109"/>
      <c r="I3" s="109"/>
      <c r="J3" s="2"/>
      <c r="K3" s="2"/>
      <c r="L3" s="2"/>
      <c r="M3" s="2"/>
      <c r="N3" s="109"/>
      <c r="O3" s="2"/>
      <c r="P3" s="2"/>
      <c r="Q3" s="2"/>
      <c r="R3" s="2"/>
      <c r="S3" s="2"/>
      <c r="T3" s="2"/>
      <c r="V3" s="312" t="s">
        <v>1</v>
      </c>
      <c r="W3" s="312"/>
      <c r="X3" s="313">
        <v>3</v>
      </c>
      <c r="Y3" s="313"/>
    </row>
    <row r="4" spans="1:26" ht="22.5" x14ac:dyDescent="0.3">
      <c r="A4" s="317" t="s">
        <v>2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V4" s="312" t="s">
        <v>3</v>
      </c>
      <c r="W4" s="312"/>
      <c r="X4" s="314" t="s">
        <v>61</v>
      </c>
      <c r="Y4" s="314"/>
    </row>
    <row r="5" spans="1:26" ht="15.75" x14ac:dyDescent="0.25">
      <c r="A5" s="1"/>
      <c r="B5" s="1"/>
      <c r="C5" s="1"/>
      <c r="D5" s="1"/>
      <c r="E5" s="1"/>
      <c r="F5" s="1"/>
      <c r="G5" s="1"/>
      <c r="H5" s="110"/>
      <c r="I5" s="110"/>
      <c r="J5" s="1"/>
      <c r="K5" s="1"/>
      <c r="L5" s="1"/>
      <c r="M5" s="1"/>
      <c r="N5" s="110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5.75" x14ac:dyDescent="0.25">
      <c r="A6" s="1"/>
      <c r="B6" s="3"/>
      <c r="C6" s="11"/>
      <c r="D6" s="1"/>
      <c r="E6" s="1"/>
      <c r="F6" s="316" t="s">
        <v>4</v>
      </c>
      <c r="G6" s="316"/>
      <c r="H6" s="315">
        <v>5</v>
      </c>
      <c r="I6" s="315"/>
      <c r="J6" s="315"/>
      <c r="K6" s="315"/>
      <c r="L6" s="316" t="s">
        <v>5</v>
      </c>
      <c r="M6" s="316"/>
      <c r="N6" s="316"/>
      <c r="O6" s="315" t="s">
        <v>62</v>
      </c>
      <c r="P6" s="315"/>
      <c r="Q6" s="315"/>
      <c r="R6" s="316" t="s">
        <v>36</v>
      </c>
      <c r="S6" s="316"/>
      <c r="T6" s="316"/>
      <c r="U6" s="3"/>
      <c r="V6" s="3"/>
      <c r="W6" s="3"/>
      <c r="X6" s="3"/>
      <c r="Y6" s="3"/>
    </row>
    <row r="7" spans="1:26" ht="16.5" thickBot="1" x14ac:dyDescent="0.3">
      <c r="A7" s="1"/>
      <c r="B7" s="1"/>
      <c r="C7" s="1"/>
      <c r="D7" s="1"/>
      <c r="E7" s="1"/>
      <c r="F7" s="1"/>
      <c r="G7" s="1"/>
      <c r="H7" s="110"/>
      <c r="I7" s="110"/>
      <c r="J7" s="1"/>
      <c r="K7" s="1"/>
      <c r="L7" s="1"/>
      <c r="M7" s="1"/>
      <c r="N7" s="110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27.75" customHeight="1" thickBot="1" x14ac:dyDescent="0.25">
      <c r="A8" s="299"/>
      <c r="B8" s="302" t="s">
        <v>6</v>
      </c>
      <c r="C8" s="305" t="s">
        <v>7</v>
      </c>
      <c r="D8" s="308" t="s">
        <v>8</v>
      </c>
      <c r="E8" s="308"/>
      <c r="F8" s="308"/>
      <c r="G8" s="318" t="s">
        <v>9</v>
      </c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24" t="s">
        <v>10</v>
      </c>
      <c r="S8" s="318"/>
      <c r="T8" s="318"/>
      <c r="U8" s="308" t="s">
        <v>33</v>
      </c>
      <c r="V8" s="308"/>
      <c r="W8" s="326" t="s">
        <v>11</v>
      </c>
      <c r="X8" s="327"/>
      <c r="Y8" s="328"/>
    </row>
    <row r="9" spans="1:26" ht="29.25" customHeight="1" thickBot="1" x14ac:dyDescent="0.25">
      <c r="A9" s="300"/>
      <c r="B9" s="303"/>
      <c r="C9" s="306"/>
      <c r="D9" s="309"/>
      <c r="E9" s="309"/>
      <c r="F9" s="30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25"/>
      <c r="S9" s="319"/>
      <c r="T9" s="319"/>
      <c r="U9" s="309"/>
      <c r="V9" s="329"/>
      <c r="W9" s="320" t="s">
        <v>12</v>
      </c>
      <c r="X9" s="322" t="s">
        <v>13</v>
      </c>
      <c r="Y9" s="323"/>
    </row>
    <row r="10" spans="1:26" ht="120" customHeight="1" thickBot="1" x14ac:dyDescent="0.25">
      <c r="A10" s="301"/>
      <c r="B10" s="304"/>
      <c r="C10" s="307"/>
      <c r="D10" s="48" t="s">
        <v>66</v>
      </c>
      <c r="E10" s="49" t="s">
        <v>65</v>
      </c>
      <c r="F10" s="257"/>
      <c r="G10" s="48" t="s">
        <v>64</v>
      </c>
      <c r="H10" s="51" t="s">
        <v>43</v>
      </c>
      <c r="I10" s="49" t="s">
        <v>58</v>
      </c>
      <c r="J10" s="51" t="s">
        <v>67</v>
      </c>
      <c r="K10" s="51" t="s">
        <v>68</v>
      </c>
      <c r="M10" s="256"/>
      <c r="N10" s="49"/>
      <c r="O10" s="146"/>
      <c r="P10" s="49"/>
      <c r="Q10" s="53"/>
      <c r="R10" s="50" t="s">
        <v>60</v>
      </c>
      <c r="S10" s="52"/>
      <c r="T10" s="53"/>
      <c r="U10" s="160"/>
      <c r="V10" s="161"/>
      <c r="W10" s="321"/>
      <c r="X10" s="60" t="s">
        <v>41</v>
      </c>
      <c r="Y10" s="120" t="s">
        <v>42</v>
      </c>
    </row>
    <row r="11" spans="1:26" ht="16.5" thickBot="1" x14ac:dyDescent="0.25">
      <c r="A11" s="147"/>
      <c r="B11" s="143">
        <v>1</v>
      </c>
      <c r="C11" s="229">
        <v>2</v>
      </c>
      <c r="D11" s="54">
        <v>3</v>
      </c>
      <c r="E11" s="134">
        <v>4</v>
      </c>
      <c r="F11" s="56">
        <v>5</v>
      </c>
      <c r="G11" s="54">
        <v>6</v>
      </c>
      <c r="H11" s="111">
        <v>7</v>
      </c>
      <c r="I11" s="111">
        <v>8</v>
      </c>
      <c r="J11" s="55">
        <v>9</v>
      </c>
      <c r="K11" s="55">
        <v>10</v>
      </c>
      <c r="L11" s="55">
        <v>11</v>
      </c>
      <c r="M11" s="55">
        <v>12</v>
      </c>
      <c r="N11" s="111">
        <v>13</v>
      </c>
      <c r="O11" s="55">
        <v>14</v>
      </c>
      <c r="P11" s="55">
        <v>15</v>
      </c>
      <c r="Q11" s="56">
        <v>16</v>
      </c>
      <c r="R11" s="55">
        <v>17</v>
      </c>
      <c r="S11" s="111">
        <v>18</v>
      </c>
      <c r="T11" s="56">
        <v>19</v>
      </c>
      <c r="U11" s="61">
        <v>20</v>
      </c>
      <c r="V11" s="56">
        <v>21</v>
      </c>
      <c r="W11" s="164">
        <v>22</v>
      </c>
      <c r="X11" s="165">
        <v>23</v>
      </c>
      <c r="Y11" s="164">
        <v>24</v>
      </c>
    </row>
    <row r="12" spans="1:26" ht="15.75" x14ac:dyDescent="0.25">
      <c r="A12" s="148" t="str">
        <f t="shared" ref="A12:A32" si="0">IF(OR(D12="н/а",E12="н/а",F12="н/а",G12="н/а",H12="н/а",I12="н/а",J12="н/а",K12="н/а",L12="н/а",M12="н/а",N12="н/а",O12="н/а",Q12="н/а",P12="н/а",R12="н/а",S12="н/а",T12="н/а",U12="н/а",Z12="н/а",D12="н/а",D12="н/а"),"неуд",IF(MIN(D12:V12)=5,"отл",IF(MIN(D12:V12)=4,"хор",IF(MIN(D12:V12)=2,"неуд"," "))))</f>
        <v xml:space="preserve"> </v>
      </c>
      <c r="B12" s="180">
        <v>1</v>
      </c>
      <c r="C12" s="258" t="s">
        <v>69</v>
      </c>
      <c r="D12" s="162"/>
      <c r="E12" s="29"/>
      <c r="F12" s="5"/>
      <c r="G12" s="29"/>
      <c r="H12" s="182"/>
      <c r="I12" s="183"/>
      <c r="J12" s="29"/>
      <c r="K12" s="29"/>
      <c r="L12" s="181"/>
      <c r="M12" s="29"/>
      <c r="N12" s="29"/>
      <c r="O12" s="184"/>
      <c r="P12" s="185"/>
      <c r="Q12" s="5"/>
      <c r="R12" s="181"/>
      <c r="S12" s="186"/>
      <c r="T12" s="5"/>
      <c r="U12" s="7"/>
      <c r="V12" s="6"/>
      <c r="W12" s="166"/>
      <c r="X12" s="167"/>
      <c r="Y12" s="168"/>
      <c r="Z12" t="s">
        <v>35</v>
      </c>
    </row>
    <row r="13" spans="1:26" ht="15.75" x14ac:dyDescent="0.25">
      <c r="A13" s="148" t="str">
        <f t="shared" si="0"/>
        <v xml:space="preserve"> </v>
      </c>
      <c r="B13" s="187">
        <v>2</v>
      </c>
      <c r="C13" s="258" t="s">
        <v>70</v>
      </c>
      <c r="D13" s="162"/>
      <c r="E13" s="29"/>
      <c r="F13" s="5"/>
      <c r="G13" s="29"/>
      <c r="H13" s="182"/>
      <c r="I13" s="182"/>
      <c r="J13" s="29"/>
      <c r="K13" s="29"/>
      <c r="L13" s="181"/>
      <c r="M13" s="29"/>
      <c r="N13" s="29"/>
      <c r="O13" s="29"/>
      <c r="P13" s="185"/>
      <c r="Q13" s="5"/>
      <c r="R13" s="181"/>
      <c r="S13" s="186"/>
      <c r="T13" s="24"/>
      <c r="U13" s="7"/>
      <c r="V13" s="6"/>
      <c r="W13" s="169"/>
      <c r="X13" s="108"/>
      <c r="Y13" s="170"/>
    </row>
    <row r="14" spans="1:26" ht="15.75" x14ac:dyDescent="0.25">
      <c r="A14" s="148" t="str">
        <f t="shared" si="0"/>
        <v xml:space="preserve"> </v>
      </c>
      <c r="B14" s="187">
        <v>3</v>
      </c>
      <c r="C14" s="258" t="s">
        <v>71</v>
      </c>
      <c r="D14" s="162"/>
      <c r="E14" s="29"/>
      <c r="F14" s="5"/>
      <c r="G14" s="29"/>
      <c r="H14" s="182"/>
      <c r="I14" s="183"/>
      <c r="J14" s="29"/>
      <c r="K14" s="29"/>
      <c r="L14" s="181"/>
      <c r="M14" s="29"/>
      <c r="N14" s="29"/>
      <c r="O14" s="29"/>
      <c r="P14" s="185"/>
      <c r="Q14" s="5"/>
      <c r="R14" s="181"/>
      <c r="S14" s="186"/>
      <c r="T14" s="5"/>
      <c r="U14" s="7"/>
      <c r="V14" s="6"/>
      <c r="W14" s="169"/>
      <c r="X14" s="108"/>
      <c r="Y14" s="170"/>
    </row>
    <row r="15" spans="1:26" ht="15.75" x14ac:dyDescent="0.25">
      <c r="A15" s="148" t="str">
        <f t="shared" si="0"/>
        <v xml:space="preserve"> </v>
      </c>
      <c r="B15" s="187">
        <v>4</v>
      </c>
      <c r="C15" s="258" t="s">
        <v>72</v>
      </c>
      <c r="D15" s="162"/>
      <c r="E15" s="29"/>
      <c r="F15" s="5"/>
      <c r="G15" s="29"/>
      <c r="H15" s="182"/>
      <c r="I15" s="183"/>
      <c r="J15" s="29"/>
      <c r="K15" s="29"/>
      <c r="L15" s="181"/>
      <c r="M15" s="29"/>
      <c r="N15" s="29"/>
      <c r="O15" s="29"/>
      <c r="P15" s="185"/>
      <c r="Q15" s="5"/>
      <c r="R15" s="181"/>
      <c r="S15" s="186"/>
      <c r="T15" s="5"/>
      <c r="U15" s="7"/>
      <c r="V15" s="6"/>
      <c r="W15" s="169"/>
      <c r="X15" s="108"/>
      <c r="Y15" s="170"/>
    </row>
    <row r="16" spans="1:26" ht="15.75" x14ac:dyDescent="0.25">
      <c r="A16" s="148" t="str">
        <f t="shared" si="0"/>
        <v xml:space="preserve"> </v>
      </c>
      <c r="B16" s="187">
        <v>5</v>
      </c>
      <c r="C16" s="258" t="s">
        <v>73</v>
      </c>
      <c r="D16" s="162"/>
      <c r="E16" s="29"/>
      <c r="F16" s="5"/>
      <c r="G16" s="29"/>
      <c r="H16" s="182"/>
      <c r="I16" s="183"/>
      <c r="J16" s="29"/>
      <c r="K16" s="29"/>
      <c r="L16" s="181"/>
      <c r="M16" s="29"/>
      <c r="N16" s="29"/>
      <c r="O16" s="29"/>
      <c r="P16" s="185"/>
      <c r="Q16" s="5"/>
      <c r="R16" s="181"/>
      <c r="S16" s="186"/>
      <c r="T16" s="5"/>
      <c r="U16" s="7"/>
      <c r="V16" s="6"/>
      <c r="W16" s="169"/>
      <c r="X16" s="108"/>
      <c r="Y16" s="170"/>
    </row>
    <row r="17" spans="1:25" ht="15.75" x14ac:dyDescent="0.25">
      <c r="A17" s="148" t="str">
        <f t="shared" si="0"/>
        <v xml:space="preserve"> </v>
      </c>
      <c r="B17" s="187">
        <v>6</v>
      </c>
      <c r="C17" s="258" t="s">
        <v>74</v>
      </c>
      <c r="D17" s="230"/>
      <c r="E17" s="29"/>
      <c r="F17" s="5"/>
      <c r="G17" s="29"/>
      <c r="H17" s="182"/>
      <c r="I17" s="183"/>
      <c r="J17" s="29"/>
      <c r="K17" s="29"/>
      <c r="L17" s="188"/>
      <c r="M17" s="29"/>
      <c r="N17" s="29"/>
      <c r="O17" s="29"/>
      <c r="P17" s="185"/>
      <c r="Q17" s="5"/>
      <c r="R17" s="181"/>
      <c r="S17" s="186"/>
      <c r="T17" s="5"/>
      <c r="U17" s="7"/>
      <c r="V17" s="6"/>
      <c r="W17" s="169"/>
      <c r="X17" s="108"/>
      <c r="Y17" s="170"/>
    </row>
    <row r="18" spans="1:25" ht="15.75" x14ac:dyDescent="0.25">
      <c r="A18" s="148" t="str">
        <f t="shared" si="0"/>
        <v xml:space="preserve"> </v>
      </c>
      <c r="B18" s="187">
        <v>7</v>
      </c>
      <c r="C18" s="259" t="s">
        <v>75</v>
      </c>
      <c r="D18" s="231"/>
      <c r="E18" s="29"/>
      <c r="F18" s="5"/>
      <c r="G18" s="29"/>
      <c r="H18" s="182"/>
      <c r="I18" s="183"/>
      <c r="J18" s="29"/>
      <c r="K18" s="29"/>
      <c r="L18" s="189"/>
      <c r="M18" s="29"/>
      <c r="N18" s="29"/>
      <c r="O18" s="29"/>
      <c r="P18" s="185"/>
      <c r="Q18" s="5"/>
      <c r="R18" s="181"/>
      <c r="S18" s="186"/>
      <c r="T18" s="5"/>
      <c r="U18" s="7"/>
      <c r="V18" s="6"/>
      <c r="W18" s="169"/>
      <c r="X18" s="108"/>
      <c r="Y18" s="170"/>
    </row>
    <row r="19" spans="1:25" ht="15.75" x14ac:dyDescent="0.25">
      <c r="A19" s="148" t="str">
        <f t="shared" si="0"/>
        <v xml:space="preserve"> </v>
      </c>
      <c r="B19" s="187">
        <v>8</v>
      </c>
      <c r="C19" s="258" t="s">
        <v>76</v>
      </c>
      <c r="D19" s="230"/>
      <c r="E19" s="29"/>
      <c r="F19" s="5"/>
      <c r="G19" s="29"/>
      <c r="H19" s="182"/>
      <c r="I19" s="183"/>
      <c r="J19" s="29"/>
      <c r="K19" s="29"/>
      <c r="L19" s="188"/>
      <c r="M19" s="29"/>
      <c r="N19" s="29"/>
      <c r="O19" s="29"/>
      <c r="P19" s="185"/>
      <c r="Q19" s="5"/>
      <c r="R19" s="181"/>
      <c r="S19" s="186"/>
      <c r="T19" s="5"/>
      <c r="U19" s="7"/>
      <c r="V19" s="6"/>
      <c r="W19" s="169"/>
      <c r="X19" s="108"/>
      <c r="Y19" s="170"/>
    </row>
    <row r="20" spans="1:25" ht="15.75" x14ac:dyDescent="0.25">
      <c r="A20" s="148" t="str">
        <f t="shared" si="0"/>
        <v xml:space="preserve"> </v>
      </c>
      <c r="B20" s="187">
        <v>9</v>
      </c>
      <c r="C20" s="259" t="s">
        <v>77</v>
      </c>
      <c r="D20" s="230"/>
      <c r="E20" s="29"/>
      <c r="F20" s="5"/>
      <c r="G20" s="29"/>
      <c r="H20" s="182"/>
      <c r="I20" s="183"/>
      <c r="J20" s="29"/>
      <c r="K20" s="29"/>
      <c r="L20" s="188"/>
      <c r="M20" s="29"/>
      <c r="N20" s="29"/>
      <c r="O20" s="29"/>
      <c r="P20" s="185"/>
      <c r="Q20" s="5"/>
      <c r="R20" s="181"/>
      <c r="S20" s="186"/>
      <c r="T20" s="5"/>
      <c r="U20" s="7"/>
      <c r="V20" s="6"/>
      <c r="W20" s="169"/>
      <c r="X20" s="108"/>
      <c r="Y20" s="170"/>
    </row>
    <row r="21" spans="1:25" ht="15.75" x14ac:dyDescent="0.25">
      <c r="A21" s="148" t="str">
        <f t="shared" si="0"/>
        <v xml:space="preserve"> </v>
      </c>
      <c r="B21" s="187">
        <v>10</v>
      </c>
      <c r="C21" s="258" t="s">
        <v>78</v>
      </c>
      <c r="D21" s="231"/>
      <c r="E21" s="29"/>
      <c r="F21" s="5"/>
      <c r="G21" s="29"/>
      <c r="H21" s="182"/>
      <c r="I21" s="183"/>
      <c r="J21" s="29"/>
      <c r="K21" s="29"/>
      <c r="L21" s="189"/>
      <c r="M21" s="29"/>
      <c r="N21" s="29"/>
      <c r="O21" s="29"/>
      <c r="P21" s="185"/>
      <c r="Q21" s="5"/>
      <c r="R21" s="181"/>
      <c r="S21" s="186"/>
      <c r="T21" s="5"/>
      <c r="U21" s="7"/>
      <c r="V21" s="6"/>
      <c r="W21" s="169"/>
      <c r="X21" s="108"/>
      <c r="Y21" s="170"/>
    </row>
    <row r="22" spans="1:25" ht="15.75" x14ac:dyDescent="0.25">
      <c r="A22" s="148" t="str">
        <f t="shared" si="0"/>
        <v xml:space="preserve"> </v>
      </c>
      <c r="B22" s="187">
        <v>11</v>
      </c>
      <c r="C22" s="258" t="s">
        <v>79</v>
      </c>
      <c r="D22" s="230"/>
      <c r="E22" s="190"/>
      <c r="F22" s="5"/>
      <c r="G22" s="190"/>
      <c r="H22" s="182"/>
      <c r="I22" s="182"/>
      <c r="J22" s="190"/>
      <c r="K22" s="190"/>
      <c r="L22" s="188"/>
      <c r="M22" s="29"/>
      <c r="N22" s="190"/>
      <c r="O22" s="190"/>
      <c r="P22" s="185"/>
      <c r="Q22" s="5"/>
      <c r="R22" s="181"/>
      <c r="S22" s="186"/>
      <c r="T22" s="5"/>
      <c r="U22" s="7"/>
      <c r="V22" s="6"/>
      <c r="W22" s="169"/>
      <c r="X22" s="108"/>
      <c r="Y22" s="170"/>
    </row>
    <row r="23" spans="1:25" ht="15.75" x14ac:dyDescent="0.25">
      <c r="A23" s="148" t="str">
        <f>IF(OR(D23="н/а",E23="н/а",F23="н/а",G23="н/а",H23="н/а",I23="н/а",J23="н/а",K23="н/а",L23="н/а",M23="н/а",N23="н/а",O23="н/а",Q23="н/а",P23="н/а",R23="н/а",S23="н/а",T23="н/а",U23="н/а",Z23="н/а",D23="н/а",D23="н/а"),"неуд",IF(MIN(D23:V23)=5,"отл",IF(MIN(D23:V23)=4,"хор",IF(MIN(D23:V23)=2,"неуд"," "))))</f>
        <v xml:space="preserve"> </v>
      </c>
      <c r="B23" s="187">
        <v>12</v>
      </c>
      <c r="C23" s="258" t="s">
        <v>80</v>
      </c>
      <c r="D23" s="231"/>
      <c r="E23" s="182"/>
      <c r="F23" s="191"/>
      <c r="G23" s="188"/>
      <c r="H23" s="182"/>
      <c r="I23" s="192"/>
      <c r="J23" s="182"/>
      <c r="K23" s="181"/>
      <c r="L23" s="189"/>
      <c r="M23" s="182"/>
      <c r="N23" s="182"/>
      <c r="O23" s="182"/>
      <c r="P23" s="185"/>
      <c r="Q23" s="5"/>
      <c r="R23" s="181"/>
      <c r="S23" s="186"/>
      <c r="T23" s="5"/>
      <c r="U23" s="7"/>
      <c r="V23" s="6"/>
      <c r="W23" s="169"/>
      <c r="X23" s="108"/>
      <c r="Y23" s="170"/>
    </row>
    <row r="24" spans="1:25" ht="15.75" x14ac:dyDescent="0.25">
      <c r="A24" s="148" t="str">
        <f t="shared" si="0"/>
        <v xml:space="preserve"> </v>
      </c>
      <c r="B24" s="187">
        <v>13</v>
      </c>
      <c r="C24" s="258" t="s">
        <v>81</v>
      </c>
      <c r="D24" s="231"/>
      <c r="E24" s="182"/>
      <c r="F24" s="5"/>
      <c r="G24" s="29"/>
      <c r="H24" s="182"/>
      <c r="I24" s="182"/>
      <c r="J24" s="182"/>
      <c r="K24" s="29"/>
      <c r="L24" s="189"/>
      <c r="M24" s="29"/>
      <c r="N24" s="29"/>
      <c r="O24" s="29"/>
      <c r="P24" s="185"/>
      <c r="Q24" s="5"/>
      <c r="R24" s="181"/>
      <c r="S24" s="186"/>
      <c r="T24" s="87"/>
      <c r="U24" s="7"/>
      <c r="V24" s="6"/>
      <c r="W24" s="169"/>
      <c r="X24" s="108"/>
      <c r="Y24" s="170"/>
    </row>
    <row r="25" spans="1:25" ht="15.75" x14ac:dyDescent="0.25">
      <c r="A25" s="148" t="str">
        <f>IF(OR(D25="н/а",E25="н/а",F25="н/а",G25="н/а",H25="н/а",I25="н/а",J25="н/а",K25="н/а",L25="н/а",M25="н/а",N25="н/а",O25="н/а",Q25="н/а",P25="н/а",R25="н/а",S25="н/а",T25="н/а",U25="н/а",Z25="н/а",D25="н/а",D25="н/а"),"неуд",IF(MIN(D25:V25)=5,"отл",IF(MIN(D25:V25)=4,"хор",IF(MIN(D25:V25)=2,"неуд"," "))))</f>
        <v xml:space="preserve"> </v>
      </c>
      <c r="B25" s="187">
        <v>14</v>
      </c>
      <c r="C25" s="258" t="s">
        <v>82</v>
      </c>
      <c r="D25" s="230"/>
      <c r="E25" s="182"/>
      <c r="F25" s="5"/>
      <c r="G25" s="193"/>
      <c r="H25" s="192"/>
      <c r="I25" s="182"/>
      <c r="J25" s="182"/>
      <c r="K25" s="193"/>
      <c r="L25" s="188"/>
      <c r="M25" s="29"/>
      <c r="N25" s="193"/>
      <c r="O25" s="193"/>
      <c r="P25" s="185"/>
      <c r="Q25" s="5"/>
      <c r="R25" s="181"/>
      <c r="S25" s="185"/>
      <c r="T25" s="5"/>
      <c r="U25" s="26"/>
      <c r="V25" s="25"/>
      <c r="W25" s="169"/>
      <c r="X25" s="108"/>
      <c r="Y25" s="170"/>
    </row>
    <row r="26" spans="1:25" ht="15.75" x14ac:dyDescent="0.25">
      <c r="A26" s="148" t="str">
        <f t="shared" si="0"/>
        <v xml:space="preserve"> </v>
      </c>
      <c r="B26" s="187">
        <v>15</v>
      </c>
      <c r="C26" s="258" t="s">
        <v>83</v>
      </c>
      <c r="D26" s="230"/>
      <c r="E26" s="182"/>
      <c r="F26" s="5"/>
      <c r="G26" s="193"/>
      <c r="H26" s="192"/>
      <c r="I26" s="182"/>
      <c r="J26" s="182"/>
      <c r="K26" s="193"/>
      <c r="L26" s="188"/>
      <c r="M26" s="29"/>
      <c r="N26" s="185"/>
      <c r="O26" s="185"/>
      <c r="P26" s="185"/>
      <c r="Q26" s="5"/>
      <c r="R26" s="181"/>
      <c r="S26" s="194"/>
      <c r="T26" s="88"/>
      <c r="U26" s="26"/>
      <c r="V26" s="25"/>
      <c r="W26" s="169"/>
      <c r="X26" s="108"/>
      <c r="Y26" s="170"/>
    </row>
    <row r="27" spans="1:25" ht="15.75" x14ac:dyDescent="0.25">
      <c r="A27" s="148" t="str">
        <f>IF(OR(D27="н/а",E27="н/а",F27="н/а",G27="н/а",H27="н/а",I27="н/а",J27="н/а",K27="н/а",L27="н/а",M27="н/а",N27="н/а",O27="н/а",Q27="н/а",P27="н/а",R27="н/а",S27="н/а",T27="н/а",U27="н/а",Z27="н/а",D27="н/а",D27="н/а"),"неуд",IF(MIN(D27:V27)=5,"отл",IF(MIN(D27:V27)=4,"хор",IF(MIN(D27:V27)=2,"неуд"," "))))</f>
        <v xml:space="preserve"> </v>
      </c>
      <c r="B27" s="187">
        <v>16</v>
      </c>
      <c r="C27" s="258" t="s">
        <v>84</v>
      </c>
      <c r="D27" s="230"/>
      <c r="E27" s="182"/>
      <c r="F27" s="5"/>
      <c r="G27" s="193"/>
      <c r="H27" s="192"/>
      <c r="I27" s="182"/>
      <c r="J27" s="182"/>
      <c r="K27" s="193"/>
      <c r="L27" s="188"/>
      <c r="M27" s="29"/>
      <c r="N27" s="185"/>
      <c r="O27" s="185"/>
      <c r="P27" s="185"/>
      <c r="Q27" s="5"/>
      <c r="R27" s="181"/>
      <c r="S27" s="193"/>
      <c r="T27" s="24"/>
      <c r="U27" s="26"/>
      <c r="V27" s="25"/>
      <c r="W27" s="169"/>
      <c r="X27" s="108"/>
      <c r="Y27" s="170"/>
    </row>
    <row r="28" spans="1:25" ht="15.75" x14ac:dyDescent="0.25">
      <c r="A28" s="148" t="str">
        <f>IF(OR(D28="н/а",E28="н/а",F28="н/а",G28="н/а",H28="н/а",I28="н/а",J28="н/а",K28="н/а",L28="н/а",M28="н/а",N28="н/а",O28="н/а",Q28="н/а",P28="н/а",R28="н/а",S28="н/а",T28="н/а",U28="н/а",Z28="н/а",D28="н/а",D28="н/а"),"неуд",IF(MIN(D28:V28)=5,"отл",IF(MIN(D28:V28)=4,"хор",IF(MIN(D28:V28)=2,"неуд"," "))))</f>
        <v xml:space="preserve"> </v>
      </c>
      <c r="B28" s="187">
        <v>17</v>
      </c>
      <c r="C28" s="259" t="s">
        <v>85</v>
      </c>
      <c r="D28" s="230"/>
      <c r="E28" s="193"/>
      <c r="F28" s="24"/>
      <c r="G28" s="193"/>
      <c r="H28" s="195"/>
      <c r="I28" s="182"/>
      <c r="J28" s="193"/>
      <c r="K28" s="193"/>
      <c r="L28" s="188"/>
      <c r="M28" s="190"/>
      <c r="N28" s="193"/>
      <c r="O28" s="193"/>
      <c r="P28" s="193"/>
      <c r="Q28" s="24"/>
      <c r="R28" s="196"/>
      <c r="S28" s="193"/>
      <c r="T28" s="24"/>
      <c r="U28" s="26"/>
      <c r="V28" s="25"/>
      <c r="W28" s="169"/>
      <c r="X28" s="108"/>
      <c r="Y28" s="170"/>
    </row>
    <row r="29" spans="1:25" ht="15.75" x14ac:dyDescent="0.25">
      <c r="A29" s="148" t="str">
        <f t="shared" si="0"/>
        <v xml:space="preserve"> </v>
      </c>
      <c r="B29" s="187">
        <v>18</v>
      </c>
      <c r="C29" s="258" t="s">
        <v>86</v>
      </c>
      <c r="D29" s="232"/>
      <c r="E29" s="185"/>
      <c r="F29" s="5"/>
      <c r="G29" s="185"/>
      <c r="H29" s="195"/>
      <c r="I29" s="182"/>
      <c r="J29" s="185"/>
      <c r="K29" s="185"/>
      <c r="L29" s="197"/>
      <c r="M29" s="29"/>
      <c r="N29" s="185"/>
      <c r="O29" s="185"/>
      <c r="P29" s="193"/>
      <c r="Q29" s="6"/>
      <c r="R29" s="162"/>
      <c r="S29" s="137"/>
      <c r="T29" s="6"/>
      <c r="U29" s="101"/>
      <c r="V29" s="136"/>
      <c r="W29" s="169"/>
      <c r="X29" s="108"/>
      <c r="Y29" s="170"/>
    </row>
    <row r="30" spans="1:25" ht="15.75" x14ac:dyDescent="0.25">
      <c r="A30" s="148" t="str">
        <f t="shared" si="0"/>
        <v xml:space="preserve"> </v>
      </c>
      <c r="B30" s="187">
        <v>19</v>
      </c>
      <c r="C30" s="258" t="s">
        <v>87</v>
      </c>
      <c r="D30" s="233"/>
      <c r="E30" s="185"/>
      <c r="F30" s="87"/>
      <c r="G30" s="185"/>
      <c r="H30" s="195"/>
      <c r="I30" s="182"/>
      <c r="J30" s="185"/>
      <c r="K30" s="185"/>
      <c r="L30" s="198"/>
      <c r="M30" s="185"/>
      <c r="N30" s="185"/>
      <c r="O30" s="185"/>
      <c r="P30" s="193"/>
      <c r="Q30" s="87"/>
      <c r="R30" s="199"/>
      <c r="S30" s="194"/>
      <c r="T30" s="88"/>
      <c r="U30" s="129"/>
      <c r="V30" s="130"/>
      <c r="W30" s="169"/>
      <c r="X30" s="108"/>
      <c r="Y30" s="170"/>
    </row>
    <row r="31" spans="1:25" ht="15.75" x14ac:dyDescent="0.25">
      <c r="A31" s="148" t="str">
        <f t="shared" si="0"/>
        <v xml:space="preserve"> </v>
      </c>
      <c r="B31" s="187">
        <v>20</v>
      </c>
      <c r="C31" s="258" t="s">
        <v>88</v>
      </c>
      <c r="D31" s="234"/>
      <c r="E31" s="185"/>
      <c r="F31" s="24"/>
      <c r="G31" s="201"/>
      <c r="H31" s="195"/>
      <c r="I31" s="182"/>
      <c r="J31" s="185"/>
      <c r="K31" s="193"/>
      <c r="L31" s="200"/>
      <c r="M31" s="193"/>
      <c r="N31" s="185"/>
      <c r="O31" s="185"/>
      <c r="P31" s="193"/>
      <c r="Q31" s="24"/>
      <c r="R31" s="196"/>
      <c r="S31" s="193"/>
      <c r="T31" s="24"/>
      <c r="U31" s="26"/>
      <c r="V31" s="25"/>
      <c r="W31" s="169"/>
      <c r="X31" s="108"/>
      <c r="Y31" s="170"/>
    </row>
    <row r="32" spans="1:25" ht="16.5" thickBot="1" x14ac:dyDescent="0.3">
      <c r="A32" s="247" t="str">
        <f t="shared" si="0"/>
        <v xml:space="preserve"> </v>
      </c>
      <c r="B32" s="248">
        <v>21</v>
      </c>
      <c r="C32" s="260" t="s">
        <v>89</v>
      </c>
      <c r="D32" s="261"/>
      <c r="E32" s="205"/>
      <c r="F32" s="262"/>
      <c r="G32" s="202"/>
      <c r="H32" s="204"/>
      <c r="I32" s="204"/>
      <c r="J32" s="205"/>
      <c r="K32" s="263"/>
      <c r="L32" s="264"/>
      <c r="M32" s="263"/>
      <c r="N32" s="205"/>
      <c r="O32" s="205"/>
      <c r="P32" s="205"/>
      <c r="Q32" s="144"/>
      <c r="R32" s="265"/>
      <c r="S32" s="145"/>
      <c r="T32" s="144"/>
      <c r="U32" s="73"/>
      <c r="V32" s="144"/>
      <c r="W32" s="266"/>
      <c r="X32" s="112"/>
      <c r="Y32" s="267"/>
    </row>
    <row r="33" spans="1:25" ht="16.5" thickBot="1" x14ac:dyDescent="0.3">
      <c r="A33" s="119"/>
      <c r="B33" s="210"/>
      <c r="C33" s="246"/>
      <c r="D33" s="212"/>
      <c r="E33" s="212"/>
      <c r="F33" s="213"/>
      <c r="G33" s="211"/>
      <c r="H33" s="214"/>
      <c r="I33" s="215"/>
      <c r="J33" s="216"/>
      <c r="K33" s="216"/>
      <c r="L33" s="216"/>
      <c r="M33" s="216"/>
      <c r="N33" s="215"/>
      <c r="O33" s="216"/>
      <c r="P33" s="216"/>
      <c r="Q33" s="213"/>
      <c r="R33" s="211"/>
      <c r="S33" s="212"/>
      <c r="T33" s="213"/>
      <c r="U33" s="217"/>
      <c r="V33" s="218"/>
      <c r="W33" s="330" t="s">
        <v>14</v>
      </c>
      <c r="X33" s="331"/>
      <c r="Y33" s="332"/>
    </row>
    <row r="34" spans="1:25" ht="16.5" thickBot="1" x14ac:dyDescent="0.3">
      <c r="A34" s="149"/>
      <c r="B34" s="219"/>
      <c r="C34" s="220"/>
      <c r="D34" s="221"/>
      <c r="E34" s="222"/>
      <c r="F34" s="223"/>
      <c r="G34" s="221"/>
      <c r="H34" s="224"/>
      <c r="I34" s="225"/>
      <c r="J34" s="226"/>
      <c r="K34" s="226"/>
      <c r="L34" s="226"/>
      <c r="M34" s="226"/>
      <c r="N34" s="225"/>
      <c r="O34" s="226"/>
      <c r="P34" s="226"/>
      <c r="Q34" s="223"/>
      <c r="R34" s="221"/>
      <c r="S34" s="222"/>
      <c r="T34" s="223"/>
      <c r="U34" s="227"/>
      <c r="V34" s="228"/>
      <c r="W34" s="133">
        <f>SUM(W12:W32)</f>
        <v>0</v>
      </c>
      <c r="X34" s="105">
        <f>SUM(X12:X32)</f>
        <v>0</v>
      </c>
      <c r="Y34" s="121">
        <f>SUM(Y12:Y32)</f>
        <v>0</v>
      </c>
    </row>
    <row r="35" spans="1:25" ht="15.75" x14ac:dyDescent="0.25">
      <c r="A35" s="107"/>
      <c r="B35" s="83"/>
      <c r="C35" s="132" t="s">
        <v>44</v>
      </c>
      <c r="D35" s="43" t="str">
        <f t="shared" ref="D35:V35" si="1">IF(COUNTIF(D12:D32,"5")&gt;0,COUNTIF(D12:D32,"5"),"-")</f>
        <v>-</v>
      </c>
      <c r="E35" s="43" t="str">
        <f t="shared" si="1"/>
        <v>-</v>
      </c>
      <c r="F35" s="43" t="str">
        <f t="shared" si="1"/>
        <v>-</v>
      </c>
      <c r="G35" s="43" t="str">
        <f t="shared" si="1"/>
        <v>-</v>
      </c>
      <c r="H35" s="43" t="str">
        <f t="shared" si="1"/>
        <v>-</v>
      </c>
      <c r="I35" s="43" t="str">
        <f t="shared" si="1"/>
        <v>-</v>
      </c>
      <c r="J35" s="43" t="str">
        <f t="shared" si="1"/>
        <v>-</v>
      </c>
      <c r="K35" s="43" t="str">
        <f t="shared" si="1"/>
        <v>-</v>
      </c>
      <c r="L35" s="43" t="str">
        <f t="shared" si="1"/>
        <v>-</v>
      </c>
      <c r="M35" s="43" t="str">
        <f t="shared" si="1"/>
        <v>-</v>
      </c>
      <c r="N35" s="43" t="str">
        <f t="shared" si="1"/>
        <v>-</v>
      </c>
      <c r="O35" s="43" t="str">
        <f t="shared" si="1"/>
        <v>-</v>
      </c>
      <c r="P35" s="43" t="str">
        <f t="shared" si="1"/>
        <v>-</v>
      </c>
      <c r="Q35" s="77" t="str">
        <f t="shared" si="1"/>
        <v>-</v>
      </c>
      <c r="R35" s="43" t="str">
        <f t="shared" si="1"/>
        <v>-</v>
      </c>
      <c r="S35" s="43" t="str">
        <f t="shared" si="1"/>
        <v>-</v>
      </c>
      <c r="T35" s="158" t="str">
        <f t="shared" si="1"/>
        <v>-</v>
      </c>
      <c r="U35" s="44" t="str">
        <f t="shared" si="1"/>
        <v>-</v>
      </c>
      <c r="V35" s="43" t="str">
        <f t="shared" si="1"/>
        <v>-</v>
      </c>
      <c r="W35" s="99"/>
      <c r="X35" s="100"/>
      <c r="Y35" s="122"/>
    </row>
    <row r="36" spans="1:25" ht="15.75" x14ac:dyDescent="0.25">
      <c r="A36" s="150"/>
      <c r="B36" s="66"/>
      <c r="C36" s="131" t="s">
        <v>45</v>
      </c>
      <c r="D36" s="127" t="str">
        <f t="shared" ref="D36:V36" si="2">IF(COUNTIF(D12:D32,"4")&gt;0,COUNTIF(D12:D32,"4"),"-")</f>
        <v>-</v>
      </c>
      <c r="E36" s="86" t="str">
        <f t="shared" si="2"/>
        <v>-</v>
      </c>
      <c r="F36" s="138" t="str">
        <f t="shared" si="2"/>
        <v>-</v>
      </c>
      <c r="G36" s="127" t="str">
        <f t="shared" si="2"/>
        <v>-</v>
      </c>
      <c r="H36" s="128" t="str">
        <f t="shared" si="2"/>
        <v>-</v>
      </c>
      <c r="I36" s="128" t="str">
        <f t="shared" si="2"/>
        <v>-</v>
      </c>
      <c r="J36" s="128" t="str">
        <f t="shared" si="2"/>
        <v>-</v>
      </c>
      <c r="K36" s="128" t="str">
        <f t="shared" si="2"/>
        <v>-</v>
      </c>
      <c r="L36" s="128" t="str">
        <f t="shared" si="2"/>
        <v>-</v>
      </c>
      <c r="M36" s="128" t="str">
        <f t="shared" si="2"/>
        <v>-</v>
      </c>
      <c r="N36" s="128" t="str">
        <f t="shared" si="2"/>
        <v>-</v>
      </c>
      <c r="O36" s="128" t="str">
        <f t="shared" si="2"/>
        <v>-</v>
      </c>
      <c r="P36" s="128" t="str">
        <f t="shared" si="2"/>
        <v>-</v>
      </c>
      <c r="Q36" s="156" t="str">
        <f t="shared" si="2"/>
        <v>-</v>
      </c>
      <c r="R36" s="159" t="str">
        <f t="shared" si="2"/>
        <v>-</v>
      </c>
      <c r="S36" s="128" t="str">
        <f t="shared" si="2"/>
        <v>-</v>
      </c>
      <c r="T36" s="141" t="str">
        <f t="shared" si="2"/>
        <v>-</v>
      </c>
      <c r="U36" s="140" t="str">
        <f t="shared" si="2"/>
        <v>-</v>
      </c>
      <c r="V36" s="128" t="str">
        <f t="shared" si="2"/>
        <v>-</v>
      </c>
      <c r="W36" s="101"/>
      <c r="X36" s="9"/>
      <c r="Y36" s="89"/>
    </row>
    <row r="37" spans="1:25" ht="15.75" x14ac:dyDescent="0.25">
      <c r="A37" s="151"/>
      <c r="B37" s="19"/>
      <c r="C37" s="4" t="s">
        <v>46</v>
      </c>
      <c r="D37" s="34" t="str">
        <f t="shared" ref="D37:V37" si="3">IF(COUNTIF(D12:D32,"3")&gt;0,COUNTIF(D12:D32,"3"),"-")</f>
        <v>-</v>
      </c>
      <c r="E37" s="31" t="str">
        <f t="shared" si="3"/>
        <v>-</v>
      </c>
      <c r="F37" s="30" t="str">
        <f t="shared" si="3"/>
        <v>-</v>
      </c>
      <c r="G37" s="35" t="str">
        <f t="shared" si="3"/>
        <v>-</v>
      </c>
      <c r="H37" s="31" t="str">
        <f t="shared" si="3"/>
        <v>-</v>
      </c>
      <c r="I37" s="31" t="str">
        <f t="shared" si="3"/>
        <v>-</v>
      </c>
      <c r="J37" s="31" t="str">
        <f t="shared" si="3"/>
        <v>-</v>
      </c>
      <c r="K37" s="31" t="str">
        <f t="shared" si="3"/>
        <v>-</v>
      </c>
      <c r="L37" s="31" t="str">
        <f t="shared" si="3"/>
        <v>-</v>
      </c>
      <c r="M37" s="31" t="str">
        <f t="shared" si="3"/>
        <v>-</v>
      </c>
      <c r="N37" s="31" t="str">
        <f t="shared" si="3"/>
        <v>-</v>
      </c>
      <c r="O37" s="31" t="str">
        <f t="shared" si="3"/>
        <v>-</v>
      </c>
      <c r="P37" s="31" t="str">
        <f t="shared" si="3"/>
        <v>-</v>
      </c>
      <c r="Q37" s="30" t="str">
        <f t="shared" si="3"/>
        <v>-</v>
      </c>
      <c r="R37" s="35" t="str">
        <f t="shared" si="3"/>
        <v>-</v>
      </c>
      <c r="S37" s="31" t="str">
        <f t="shared" si="3"/>
        <v>-</v>
      </c>
      <c r="T37" s="30" t="str">
        <f t="shared" si="3"/>
        <v>-</v>
      </c>
      <c r="U37" s="35" t="str">
        <f t="shared" si="3"/>
        <v>-</v>
      </c>
      <c r="V37" s="31" t="str">
        <f t="shared" si="3"/>
        <v>-</v>
      </c>
      <c r="W37" s="101"/>
      <c r="X37" s="9"/>
      <c r="Y37" s="89"/>
    </row>
    <row r="38" spans="1:25" ht="15.75" x14ac:dyDescent="0.25">
      <c r="A38" s="151"/>
      <c r="B38" s="19"/>
      <c r="C38" s="4" t="s">
        <v>47</v>
      </c>
      <c r="D38" s="34" t="str">
        <f>IF(COUNTIF(D13:D33,"2")&gt;0,COUNTIF(D13:D33,"2"),"-")</f>
        <v>-</v>
      </c>
      <c r="E38" s="31" t="str">
        <f t="shared" ref="E38:V38" si="4">IF(COUNTIF(E$12:E$32,"2")&gt;0,COUNTIF(E$12:E$32,"2"),"-")</f>
        <v>-</v>
      </c>
      <c r="F38" s="30" t="str">
        <f t="shared" si="4"/>
        <v>-</v>
      </c>
      <c r="G38" s="35" t="str">
        <f t="shared" si="4"/>
        <v>-</v>
      </c>
      <c r="H38" s="31" t="str">
        <f t="shared" si="4"/>
        <v>-</v>
      </c>
      <c r="I38" s="31" t="str">
        <f t="shared" si="4"/>
        <v>-</v>
      </c>
      <c r="J38" s="31" t="str">
        <f t="shared" si="4"/>
        <v>-</v>
      </c>
      <c r="K38" s="31" t="str">
        <f t="shared" si="4"/>
        <v>-</v>
      </c>
      <c r="L38" s="31" t="str">
        <f t="shared" si="4"/>
        <v>-</v>
      </c>
      <c r="M38" s="31" t="str">
        <f t="shared" si="4"/>
        <v>-</v>
      </c>
      <c r="N38" s="31" t="str">
        <f t="shared" si="4"/>
        <v>-</v>
      </c>
      <c r="O38" s="31" t="str">
        <f t="shared" si="4"/>
        <v>-</v>
      </c>
      <c r="P38" s="31" t="str">
        <f t="shared" si="4"/>
        <v>-</v>
      </c>
      <c r="Q38" s="30" t="str">
        <f t="shared" si="4"/>
        <v>-</v>
      </c>
      <c r="R38" s="35" t="str">
        <f t="shared" si="4"/>
        <v>-</v>
      </c>
      <c r="S38" s="31" t="str">
        <f t="shared" si="4"/>
        <v>-</v>
      </c>
      <c r="T38" s="30" t="str">
        <f t="shared" si="4"/>
        <v>-</v>
      </c>
      <c r="U38" s="35" t="str">
        <f t="shared" si="4"/>
        <v>-</v>
      </c>
      <c r="V38" s="31" t="str">
        <f t="shared" si="4"/>
        <v>-</v>
      </c>
      <c r="W38" s="70"/>
      <c r="X38" s="9"/>
      <c r="Y38" s="123"/>
    </row>
    <row r="39" spans="1:25" ht="15.75" x14ac:dyDescent="0.25">
      <c r="A39" s="152"/>
      <c r="B39" s="21"/>
      <c r="C39" s="28" t="s">
        <v>39</v>
      </c>
      <c r="D39" s="40" t="str">
        <f t="shared" ref="D39:V39" si="5">IF(COUNTIF(D12:D32,"н/а")&gt;0,COUNTIF(D12:D32,"н/а"),"-")</f>
        <v>-</v>
      </c>
      <c r="E39" s="135" t="str">
        <f t="shared" si="5"/>
        <v>-</v>
      </c>
      <c r="F39" s="106" t="str">
        <f t="shared" si="5"/>
        <v>-</v>
      </c>
      <c r="G39" s="42" t="str">
        <f t="shared" si="5"/>
        <v>-</v>
      </c>
      <c r="H39" s="135" t="str">
        <f t="shared" si="5"/>
        <v>-</v>
      </c>
      <c r="I39" s="135" t="str">
        <f t="shared" si="5"/>
        <v>-</v>
      </c>
      <c r="J39" s="135" t="str">
        <f t="shared" si="5"/>
        <v>-</v>
      </c>
      <c r="K39" s="135" t="str">
        <f t="shared" si="5"/>
        <v>-</v>
      </c>
      <c r="L39" s="135" t="str">
        <f t="shared" si="5"/>
        <v>-</v>
      </c>
      <c r="M39" s="135" t="str">
        <f t="shared" si="5"/>
        <v>-</v>
      </c>
      <c r="N39" s="155" t="str">
        <f t="shared" si="5"/>
        <v>-</v>
      </c>
      <c r="O39" s="155" t="str">
        <f t="shared" si="5"/>
        <v>-</v>
      </c>
      <c r="P39" s="155" t="str">
        <f t="shared" si="5"/>
        <v>-</v>
      </c>
      <c r="Q39" s="106" t="str">
        <f t="shared" si="5"/>
        <v>-</v>
      </c>
      <c r="R39" s="42" t="str">
        <f t="shared" si="5"/>
        <v>-</v>
      </c>
      <c r="S39" s="155" t="str">
        <f t="shared" si="5"/>
        <v>-</v>
      </c>
      <c r="T39" s="106" t="str">
        <f t="shared" si="5"/>
        <v>-</v>
      </c>
      <c r="U39" s="42" t="str">
        <f t="shared" si="5"/>
        <v>-</v>
      </c>
      <c r="V39" s="155" t="str">
        <f t="shared" si="5"/>
        <v>-</v>
      </c>
      <c r="W39" s="71"/>
      <c r="X39" s="29"/>
      <c r="Y39" s="124"/>
    </row>
    <row r="40" spans="1:25" ht="15.75" x14ac:dyDescent="0.25">
      <c r="A40" s="152"/>
      <c r="B40" s="21"/>
      <c r="C40" s="22" t="s">
        <v>32</v>
      </c>
      <c r="D40" s="34" t="str">
        <f t="shared" ref="D40:I40" si="6">IF(COUNTIF(D12:D32,"зач")&gt;0,COUNTIF(D12:D32,"зач"),"-")</f>
        <v>-</v>
      </c>
      <c r="E40" s="31" t="str">
        <f t="shared" si="6"/>
        <v>-</v>
      </c>
      <c r="F40" s="139" t="str">
        <f t="shared" si="6"/>
        <v>-</v>
      </c>
      <c r="G40" s="34" t="str">
        <f t="shared" si="6"/>
        <v>-</v>
      </c>
      <c r="H40" s="31" t="str">
        <f t="shared" si="6"/>
        <v>-</v>
      </c>
      <c r="I40" s="31" t="str">
        <f t="shared" si="6"/>
        <v>-</v>
      </c>
      <c r="J40" s="31"/>
      <c r="K40" s="31" t="str">
        <f t="shared" ref="K40:V40" si="7">IF(COUNTIF(K12:K32,"зач")&gt;0,COUNTIF(K12:K32,"зач"),"-")</f>
        <v>-</v>
      </c>
      <c r="L40" s="31" t="str">
        <f t="shared" si="7"/>
        <v>-</v>
      </c>
      <c r="M40" s="31" t="str">
        <f t="shared" si="7"/>
        <v>-</v>
      </c>
      <c r="N40" s="31" t="str">
        <f t="shared" si="7"/>
        <v>-</v>
      </c>
      <c r="O40" s="31" t="str">
        <f t="shared" si="7"/>
        <v>-</v>
      </c>
      <c r="P40" s="31" t="str">
        <f t="shared" si="7"/>
        <v>-</v>
      </c>
      <c r="Q40" s="30" t="str">
        <f t="shared" si="7"/>
        <v>-</v>
      </c>
      <c r="R40" s="35" t="str">
        <f t="shared" si="7"/>
        <v>-</v>
      </c>
      <c r="S40" s="31" t="str">
        <f t="shared" si="7"/>
        <v>-</v>
      </c>
      <c r="T40" s="30" t="str">
        <f t="shared" si="7"/>
        <v>-</v>
      </c>
      <c r="U40" s="35" t="str">
        <f t="shared" si="7"/>
        <v>-</v>
      </c>
      <c r="V40" s="31" t="str">
        <f t="shared" si="7"/>
        <v>-</v>
      </c>
      <c r="W40" s="72"/>
      <c r="X40" s="10"/>
      <c r="Y40" s="125"/>
    </row>
    <row r="41" spans="1:25" ht="15.75" x14ac:dyDescent="0.25">
      <c r="A41" s="152"/>
      <c r="B41" s="21"/>
      <c r="C41" s="154"/>
      <c r="D41" s="35" t="str">
        <f t="shared" ref="D41:V41" si="8">IF(COUNTIF(D12:D31,"осв.")&gt;0,COUNTIF(D12:D31,"осв."),"-")</f>
        <v>-</v>
      </c>
      <c r="E41" s="31" t="str">
        <f t="shared" si="8"/>
        <v>-</v>
      </c>
      <c r="F41" s="30" t="str">
        <f t="shared" si="8"/>
        <v>-</v>
      </c>
      <c r="G41" s="35" t="str">
        <f t="shared" si="8"/>
        <v>-</v>
      </c>
      <c r="H41" s="31" t="str">
        <f t="shared" si="8"/>
        <v>-</v>
      </c>
      <c r="I41" s="31" t="str">
        <f t="shared" si="8"/>
        <v>-</v>
      </c>
      <c r="J41" s="31" t="str">
        <f t="shared" si="8"/>
        <v>-</v>
      </c>
      <c r="K41" s="31" t="str">
        <f t="shared" si="8"/>
        <v>-</v>
      </c>
      <c r="L41" s="31" t="str">
        <f t="shared" si="8"/>
        <v>-</v>
      </c>
      <c r="M41" s="31" t="str">
        <f t="shared" si="8"/>
        <v>-</v>
      </c>
      <c r="N41" s="31" t="str">
        <f t="shared" si="8"/>
        <v>-</v>
      </c>
      <c r="O41" s="31" t="str">
        <f t="shared" si="8"/>
        <v>-</v>
      </c>
      <c r="P41" s="31" t="str">
        <f t="shared" si="8"/>
        <v>-</v>
      </c>
      <c r="Q41" s="74" t="str">
        <f t="shared" si="8"/>
        <v>-</v>
      </c>
      <c r="R41" s="34" t="str">
        <f t="shared" si="8"/>
        <v>-</v>
      </c>
      <c r="S41" s="31" t="str">
        <f t="shared" si="8"/>
        <v>-</v>
      </c>
      <c r="T41" s="30" t="str">
        <f t="shared" si="8"/>
        <v>-</v>
      </c>
      <c r="U41" s="35" t="str">
        <f t="shared" si="8"/>
        <v>-</v>
      </c>
      <c r="V41" s="31" t="str">
        <f t="shared" si="8"/>
        <v>-</v>
      </c>
      <c r="W41" s="72"/>
      <c r="X41" s="10"/>
      <c r="Y41" s="125"/>
    </row>
    <row r="42" spans="1:25" ht="16.5" thickBot="1" x14ac:dyDescent="0.3">
      <c r="A42" s="153"/>
      <c r="B42" s="12"/>
      <c r="C42" s="23" t="s">
        <v>12</v>
      </c>
      <c r="D42" s="47" t="str">
        <f t="shared" ref="D42:M42" si="9">IF(SUM(D35:D40)&gt;0,SUM(D35:D40),"-")</f>
        <v>-</v>
      </c>
      <c r="E42" s="103" t="str">
        <f t="shared" si="9"/>
        <v>-</v>
      </c>
      <c r="F42" s="104" t="str">
        <f t="shared" si="9"/>
        <v>-</v>
      </c>
      <c r="G42" s="47" t="str">
        <f t="shared" si="9"/>
        <v>-</v>
      </c>
      <c r="H42" s="112" t="str">
        <f t="shared" si="9"/>
        <v>-</v>
      </c>
      <c r="I42" s="112" t="str">
        <f t="shared" si="9"/>
        <v>-</v>
      </c>
      <c r="J42" s="103" t="str">
        <f t="shared" si="9"/>
        <v>-</v>
      </c>
      <c r="K42" s="103" t="str">
        <f t="shared" si="9"/>
        <v>-</v>
      </c>
      <c r="L42" s="103" t="str">
        <f t="shared" si="9"/>
        <v>-</v>
      </c>
      <c r="M42" s="103" t="str">
        <f t="shared" si="9"/>
        <v>-</v>
      </c>
      <c r="N42" s="103" t="str">
        <f t="shared" ref="N42:V42" si="10">IF(SUM(N35:N40)&gt;0,SUM(N35:N40),"-")</f>
        <v>-</v>
      </c>
      <c r="O42" s="103" t="str">
        <f t="shared" si="10"/>
        <v>-</v>
      </c>
      <c r="P42" s="103" t="str">
        <f t="shared" si="10"/>
        <v>-</v>
      </c>
      <c r="Q42" s="157" t="str">
        <f t="shared" si="10"/>
        <v>-</v>
      </c>
      <c r="R42" s="47" t="str">
        <f t="shared" si="10"/>
        <v>-</v>
      </c>
      <c r="S42" s="103" t="str">
        <f t="shared" si="10"/>
        <v>-</v>
      </c>
      <c r="T42" s="104" t="str">
        <f t="shared" si="10"/>
        <v>-</v>
      </c>
      <c r="U42" s="142" t="str">
        <f t="shared" si="10"/>
        <v>-</v>
      </c>
      <c r="V42" s="103" t="str">
        <f t="shared" si="10"/>
        <v>-</v>
      </c>
      <c r="W42" s="73"/>
      <c r="X42" s="8"/>
      <c r="Y42" s="126"/>
    </row>
    <row r="43" spans="1:25" ht="15.75" x14ac:dyDescent="0.25">
      <c r="A43" s="1"/>
      <c r="B43" s="1"/>
      <c r="C43" s="1"/>
      <c r="E43" s="13"/>
      <c r="F43" s="13"/>
      <c r="G43" s="13"/>
      <c r="M43" s="67"/>
      <c r="N43" s="116"/>
      <c r="O43" s="14"/>
      <c r="P43" s="15"/>
      <c r="Q43" s="1"/>
      <c r="R43" s="1"/>
      <c r="S43" s="1"/>
      <c r="U43" s="1"/>
      <c r="V43" s="1"/>
      <c r="W43" s="1"/>
      <c r="X43" s="1"/>
      <c r="Y43" s="1"/>
    </row>
    <row r="44" spans="1:25" ht="15.75" x14ac:dyDescent="0.25">
      <c r="A44" s="1"/>
      <c r="B44" s="1"/>
      <c r="C44" s="1"/>
      <c r="D44" s="13" t="s">
        <v>19</v>
      </c>
      <c r="E44" s="1"/>
      <c r="F44" s="1"/>
      <c r="G44" s="13"/>
      <c r="H44" s="335">
        <f>((Заполнить!B6-Заполнить!F6)/Заполнить!B6)*100%</f>
        <v>1</v>
      </c>
      <c r="I44" s="335"/>
      <c r="J44" s="335"/>
      <c r="K44" s="335"/>
      <c r="L44" s="335"/>
      <c r="M44" s="68"/>
      <c r="N44" s="110"/>
      <c r="O44" s="1"/>
      <c r="P44" s="15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5">
      <c r="A45" s="1"/>
      <c r="B45" s="1"/>
      <c r="C45" s="1"/>
      <c r="D45" s="13" t="s">
        <v>20</v>
      </c>
      <c r="E45" s="13"/>
      <c r="F45" s="13"/>
      <c r="G45" s="13"/>
      <c r="H45" s="336">
        <f>((Заполнить!D6+Заполнить!E6)/Заполнить!B6)*100%</f>
        <v>0</v>
      </c>
      <c r="I45" s="336"/>
      <c r="J45" s="336"/>
      <c r="K45" s="336"/>
      <c r="L45" s="336"/>
      <c r="N45" s="11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x14ac:dyDescent="0.25">
      <c r="A46" s="1"/>
      <c r="B46" s="1"/>
      <c r="C46" s="1"/>
      <c r="D46" s="1" t="s">
        <v>21</v>
      </c>
      <c r="E46" s="13"/>
      <c r="F46" s="13"/>
      <c r="G46" s="13"/>
      <c r="H46" s="337">
        <f>IF(X3=1,Заполнить!C8*36,IF(X3=2,Заполнить!C9*36,IF(X3=3,Заполнить!C9*36,IF(X3=4,Заполнить!#REF!*36,Заполнить!#REF!*36))))</f>
        <v>576</v>
      </c>
      <c r="I46" s="337"/>
      <c r="J46" s="337"/>
      <c r="K46" s="337"/>
      <c r="L46" s="337"/>
      <c r="M46" s="67"/>
      <c r="N46" s="118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x14ac:dyDescent="0.25">
      <c r="A47" s="1"/>
      <c r="B47" s="1"/>
      <c r="C47" s="1"/>
      <c r="D47" s="13" t="s">
        <v>22</v>
      </c>
      <c r="E47" s="13"/>
      <c r="F47" s="13"/>
      <c r="G47" s="13"/>
      <c r="H47" s="337">
        <f>H46*Заполнить!B6</f>
        <v>12096</v>
      </c>
      <c r="I47" s="337"/>
      <c r="J47" s="337"/>
      <c r="K47" s="337"/>
      <c r="L47" s="338" t="s">
        <v>23</v>
      </c>
      <c r="M47" s="338"/>
      <c r="N47" s="118"/>
      <c r="O47" s="15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5">
      <c r="A48" s="1"/>
      <c r="B48" s="1"/>
      <c r="C48" s="1"/>
      <c r="D48" s="13" t="s">
        <v>24</v>
      </c>
      <c r="E48" s="13"/>
      <c r="F48" s="13"/>
      <c r="G48" s="13"/>
      <c r="H48" s="335">
        <f>((H47-Y34)/H47)*100%</f>
        <v>1</v>
      </c>
      <c r="I48" s="335"/>
      <c r="J48" s="335"/>
      <c r="K48" s="335"/>
      <c r="L48" s="335"/>
      <c r="M48" s="57"/>
      <c r="N48" s="118"/>
      <c r="O48" s="15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"/>
      <c r="B49" s="1"/>
      <c r="C49" s="1"/>
      <c r="D49" s="13"/>
      <c r="E49" s="13"/>
      <c r="F49" s="13"/>
      <c r="G49" s="13"/>
      <c r="H49" s="113"/>
      <c r="I49" s="113"/>
      <c r="J49" s="65"/>
      <c r="K49" s="65"/>
      <c r="L49" s="65"/>
      <c r="M49" s="57"/>
      <c r="N49" s="118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5">
      <c r="A50" s="1"/>
      <c r="B50" s="1"/>
      <c r="C50" s="1"/>
      <c r="D50" s="1"/>
      <c r="E50" s="1"/>
      <c r="F50" s="1"/>
      <c r="G50" s="1"/>
      <c r="H50" s="110"/>
      <c r="I50" s="110"/>
      <c r="J50" s="1"/>
      <c r="K50" s="1"/>
      <c r="L50" s="1"/>
      <c r="M50" s="1"/>
      <c r="N50" s="110"/>
      <c r="O50" s="1"/>
      <c r="P50" s="1"/>
      <c r="Q50" s="1"/>
      <c r="R50" s="1"/>
      <c r="S50" s="1"/>
      <c r="T50" s="1"/>
      <c r="U50" s="11"/>
      <c r="V50" s="11"/>
      <c r="W50" s="11"/>
      <c r="X50" s="11"/>
      <c r="Y50" s="1"/>
    </row>
    <row r="51" spans="1:25" s="252" customFormat="1" ht="16.5" x14ac:dyDescent="0.25">
      <c r="A51" s="333" t="s">
        <v>48</v>
      </c>
      <c r="B51" s="334"/>
      <c r="C51" s="334"/>
      <c r="D51" s="251"/>
      <c r="E51" s="251"/>
      <c r="F51" s="251"/>
      <c r="G51" s="339" t="s">
        <v>63</v>
      </c>
      <c r="H51" s="339"/>
      <c r="I51" s="339"/>
      <c r="J51" s="339"/>
      <c r="M51" s="333" t="s">
        <v>57</v>
      </c>
      <c r="N51" s="333"/>
      <c r="O51" s="333"/>
      <c r="P51" s="333"/>
      <c r="Q51" s="333"/>
      <c r="R51" s="333"/>
      <c r="S51" s="333"/>
      <c r="T51" s="253"/>
      <c r="U51" s="253"/>
      <c r="V51" s="254"/>
      <c r="W51" s="255" t="s">
        <v>49</v>
      </c>
      <c r="X51" s="255"/>
      <c r="Y51" s="255"/>
    </row>
    <row r="52" spans="1:25" ht="15.75" x14ac:dyDescent="0.25">
      <c r="D52" s="1"/>
      <c r="E52" s="1"/>
      <c r="F52" s="1"/>
      <c r="G52" s="1"/>
      <c r="H52" s="110"/>
      <c r="I52" s="110"/>
      <c r="J52" s="1"/>
      <c r="K52" s="1"/>
      <c r="L52" s="1"/>
      <c r="M52" s="1"/>
      <c r="N52" s="110"/>
      <c r="O52" s="1"/>
      <c r="P52" s="1"/>
      <c r="Q52" s="1"/>
      <c r="R52" s="1"/>
      <c r="S52" s="1"/>
      <c r="T52" s="1"/>
      <c r="U52" s="37"/>
      <c r="V52" s="37"/>
      <c r="W52" s="37"/>
      <c r="X52" s="37"/>
      <c r="Y52" s="37"/>
    </row>
    <row r="53" spans="1:25" ht="15.75" x14ac:dyDescent="0.25">
      <c r="D53" s="1"/>
      <c r="E53" s="1"/>
      <c r="F53" s="1"/>
      <c r="G53" s="1"/>
      <c r="H53" s="110"/>
      <c r="I53" s="110"/>
      <c r="J53" s="1"/>
      <c r="K53" s="1"/>
      <c r="L53" s="1"/>
      <c r="M53" s="1"/>
      <c r="N53" s="110"/>
      <c r="O53" s="1"/>
      <c r="P53" s="1"/>
      <c r="Q53" s="1"/>
      <c r="R53" s="1"/>
      <c r="S53" s="1"/>
      <c r="T53" s="1"/>
      <c r="U53" s="37"/>
      <c r="V53" s="37"/>
      <c r="W53" s="37"/>
      <c r="X53" s="37"/>
      <c r="Y53" s="37"/>
    </row>
    <row r="54" spans="1:25" ht="15" x14ac:dyDescent="0.2">
      <c r="D54" s="36"/>
      <c r="E54" s="36"/>
      <c r="F54" s="36"/>
      <c r="G54" s="36"/>
      <c r="H54" s="114"/>
      <c r="I54" s="114"/>
      <c r="J54" s="36"/>
      <c r="K54" s="36"/>
      <c r="L54" s="36"/>
      <c r="M54" s="36"/>
      <c r="N54" s="114"/>
      <c r="O54" s="36"/>
      <c r="P54" s="36"/>
      <c r="Q54" s="36"/>
      <c r="R54" s="36"/>
      <c r="S54" s="36"/>
      <c r="T54" s="36"/>
    </row>
    <row r="55" spans="1:25" ht="15" x14ac:dyDescent="0.2">
      <c r="D55" s="36"/>
      <c r="E55" s="36"/>
      <c r="F55" s="36"/>
      <c r="G55" s="36"/>
      <c r="H55" s="114"/>
      <c r="I55" s="114"/>
      <c r="J55" s="36"/>
      <c r="K55" s="36"/>
      <c r="L55" s="36"/>
      <c r="M55" s="36"/>
      <c r="N55" s="114"/>
      <c r="O55" s="36"/>
      <c r="P55" s="36"/>
      <c r="Q55" s="36"/>
      <c r="R55" s="36"/>
      <c r="S55" s="36"/>
      <c r="T55" s="36"/>
    </row>
    <row r="56" spans="1:25" ht="15" x14ac:dyDescent="0.2">
      <c r="D56" s="36"/>
      <c r="E56" s="36"/>
      <c r="F56" s="36"/>
      <c r="G56" s="36"/>
      <c r="H56" s="114"/>
      <c r="I56" s="114"/>
      <c r="J56" s="36"/>
      <c r="K56" s="36"/>
      <c r="L56" s="36"/>
      <c r="M56" s="36"/>
      <c r="N56" s="114"/>
      <c r="O56" s="36"/>
      <c r="P56" s="36"/>
      <c r="Q56" s="36"/>
      <c r="R56" s="36"/>
      <c r="S56" s="36"/>
      <c r="T56" s="36"/>
    </row>
    <row r="57" spans="1:25" ht="15" x14ac:dyDescent="0.2">
      <c r="D57" s="36"/>
      <c r="E57" s="36"/>
      <c r="F57" s="36"/>
      <c r="G57" s="36"/>
      <c r="H57" s="114"/>
      <c r="I57" s="114"/>
      <c r="J57" s="36"/>
      <c r="K57" s="36"/>
      <c r="L57" s="36"/>
      <c r="M57" s="36"/>
      <c r="N57" s="114"/>
      <c r="O57" s="36"/>
      <c r="P57" s="36"/>
      <c r="Q57" s="36"/>
      <c r="R57" s="36"/>
      <c r="S57" s="36"/>
      <c r="T57" s="36"/>
    </row>
    <row r="58" spans="1:25" ht="15" x14ac:dyDescent="0.2">
      <c r="D58" s="36"/>
      <c r="E58" s="36"/>
      <c r="F58" s="36"/>
      <c r="G58" s="36"/>
      <c r="H58" s="114"/>
      <c r="I58" s="114"/>
      <c r="J58" s="36"/>
      <c r="K58" s="36"/>
      <c r="L58" s="36"/>
      <c r="M58" s="36"/>
      <c r="N58" s="114"/>
      <c r="O58" s="36"/>
      <c r="P58" s="36"/>
      <c r="Q58" s="36"/>
      <c r="R58" s="36"/>
      <c r="S58" s="36"/>
      <c r="T58" s="36"/>
    </row>
    <row r="59" spans="1:25" ht="15" x14ac:dyDescent="0.2">
      <c r="D59" s="36"/>
      <c r="E59" s="36"/>
      <c r="F59" s="36"/>
      <c r="G59" s="36"/>
      <c r="H59" s="114"/>
      <c r="I59" s="114"/>
      <c r="J59" s="36"/>
      <c r="K59" s="36"/>
      <c r="L59" s="36"/>
      <c r="M59" s="36"/>
      <c r="N59" s="114"/>
      <c r="O59" s="36"/>
      <c r="P59" s="36"/>
      <c r="Q59" s="36"/>
      <c r="R59" s="36"/>
      <c r="S59" s="36"/>
      <c r="T59" s="36"/>
    </row>
    <row r="60" spans="1:25" ht="15" x14ac:dyDescent="0.2">
      <c r="D60" s="36"/>
      <c r="E60" s="36"/>
      <c r="F60" s="36"/>
      <c r="G60" s="36"/>
      <c r="H60" s="114"/>
      <c r="I60" s="114"/>
      <c r="J60" s="36"/>
      <c r="K60" s="36"/>
      <c r="L60" s="36"/>
      <c r="M60" s="36"/>
      <c r="N60" s="114"/>
      <c r="O60" s="36"/>
      <c r="P60" s="36"/>
      <c r="Q60" s="36"/>
      <c r="R60" s="36"/>
      <c r="S60" s="36"/>
      <c r="T60" s="36"/>
    </row>
    <row r="61" spans="1:25" ht="15" x14ac:dyDescent="0.2">
      <c r="D61" s="36"/>
      <c r="E61" s="36"/>
      <c r="F61" s="36"/>
      <c r="G61" s="36"/>
      <c r="H61" s="114"/>
      <c r="I61" s="114"/>
      <c r="J61" s="36"/>
      <c r="K61" s="36"/>
      <c r="L61" s="36"/>
      <c r="M61" s="36"/>
      <c r="N61" s="114"/>
      <c r="O61" s="36"/>
      <c r="P61" s="36"/>
      <c r="Q61" s="36"/>
      <c r="R61" s="36"/>
      <c r="S61" s="36"/>
      <c r="T61" s="36"/>
    </row>
    <row r="62" spans="1:25" ht="15" x14ac:dyDescent="0.2">
      <c r="D62" s="36"/>
      <c r="E62" s="36"/>
      <c r="F62" s="36"/>
      <c r="G62" s="36"/>
      <c r="H62" s="114"/>
      <c r="I62" s="114"/>
      <c r="J62" s="36"/>
      <c r="K62" s="36"/>
      <c r="L62" s="36"/>
      <c r="M62" s="36"/>
      <c r="N62" s="114"/>
      <c r="O62" s="36"/>
      <c r="P62" s="36"/>
      <c r="Q62" s="36"/>
      <c r="R62" s="36"/>
      <c r="S62" s="36"/>
      <c r="T62" s="36"/>
    </row>
    <row r="63" spans="1:25" ht="15" x14ac:dyDescent="0.2">
      <c r="D63" s="36"/>
      <c r="E63" s="36"/>
      <c r="F63" s="36"/>
      <c r="G63" s="36"/>
      <c r="H63" s="114"/>
      <c r="I63" s="114"/>
      <c r="J63" s="36"/>
      <c r="K63" s="36"/>
      <c r="L63" s="36"/>
      <c r="M63" s="36"/>
      <c r="N63" s="114"/>
      <c r="O63" s="36"/>
      <c r="P63" s="36"/>
      <c r="Q63" s="36"/>
      <c r="R63" s="36"/>
      <c r="S63" s="36"/>
      <c r="T63" s="36"/>
    </row>
    <row r="64" spans="1:25" ht="15" x14ac:dyDescent="0.2">
      <c r="D64" s="36"/>
      <c r="E64" s="36"/>
      <c r="F64" s="36"/>
      <c r="G64" s="36"/>
      <c r="H64" s="114"/>
      <c r="I64" s="114"/>
      <c r="J64" s="36"/>
      <c r="K64" s="36"/>
      <c r="L64" s="36"/>
      <c r="M64" s="36"/>
      <c r="N64" s="114"/>
      <c r="O64" s="36"/>
      <c r="P64" s="36"/>
      <c r="Q64" s="36"/>
      <c r="R64" s="36"/>
      <c r="S64" s="36"/>
      <c r="T64" s="36"/>
    </row>
    <row r="65" spans="4:20" ht="15" x14ac:dyDescent="0.2">
      <c r="D65" s="36"/>
      <c r="E65" s="36"/>
      <c r="F65" s="36"/>
      <c r="G65" s="36"/>
      <c r="H65" s="114"/>
      <c r="I65" s="114"/>
      <c r="J65" s="36"/>
      <c r="K65" s="36"/>
      <c r="L65" s="36"/>
      <c r="M65" s="36"/>
      <c r="N65" s="114"/>
      <c r="O65" s="36"/>
      <c r="P65" s="36"/>
      <c r="Q65" s="36"/>
      <c r="R65" s="36"/>
      <c r="S65" s="36"/>
      <c r="T65" s="36"/>
    </row>
    <row r="66" spans="4:20" ht="15" x14ac:dyDescent="0.2">
      <c r="D66" s="36"/>
      <c r="E66" s="36"/>
      <c r="F66" s="36"/>
      <c r="G66" s="36"/>
      <c r="H66" s="114"/>
      <c r="I66" s="114"/>
      <c r="J66" s="36"/>
      <c r="K66" s="36"/>
      <c r="L66" s="36"/>
      <c r="M66" s="36"/>
      <c r="N66" s="114"/>
      <c r="O66" s="36"/>
      <c r="P66" s="36"/>
      <c r="Q66" s="36"/>
      <c r="R66" s="36"/>
      <c r="S66" s="36"/>
      <c r="T66" s="36"/>
    </row>
    <row r="67" spans="4:20" ht="15" x14ac:dyDescent="0.2">
      <c r="D67" s="36"/>
      <c r="E67" s="36"/>
      <c r="F67" s="36"/>
      <c r="G67" s="36"/>
      <c r="H67" s="114"/>
      <c r="I67" s="114"/>
      <c r="J67" s="36"/>
      <c r="K67" s="36"/>
      <c r="L67" s="36"/>
      <c r="M67" s="36"/>
      <c r="N67" s="114"/>
      <c r="O67" s="36"/>
      <c r="P67" s="36"/>
      <c r="Q67" s="36"/>
      <c r="R67" s="36"/>
      <c r="S67" s="36"/>
      <c r="T67" s="36"/>
    </row>
    <row r="68" spans="4:20" ht="15" x14ac:dyDescent="0.2">
      <c r="D68" s="36"/>
      <c r="E68" s="36"/>
      <c r="F68" s="36"/>
      <c r="G68" s="36"/>
      <c r="H68" s="114"/>
      <c r="I68" s="114"/>
      <c r="J68" s="36"/>
      <c r="K68" s="36"/>
      <c r="L68" s="36"/>
      <c r="M68" s="36"/>
      <c r="N68" s="114"/>
      <c r="O68" s="36"/>
      <c r="P68" s="36"/>
      <c r="Q68" s="36"/>
      <c r="R68" s="36"/>
      <c r="S68" s="36"/>
      <c r="T68" s="36"/>
    </row>
    <row r="69" spans="4:20" ht="15" x14ac:dyDescent="0.2">
      <c r="D69" s="36"/>
      <c r="E69" s="36"/>
      <c r="F69" s="36"/>
      <c r="G69" s="36"/>
      <c r="H69" s="114"/>
      <c r="I69" s="114"/>
      <c r="J69" s="36"/>
      <c r="K69" s="36"/>
      <c r="L69" s="36"/>
      <c r="M69" s="36"/>
      <c r="N69" s="114"/>
      <c r="O69" s="36"/>
      <c r="P69" s="36"/>
      <c r="Q69" s="36"/>
      <c r="R69" s="36"/>
      <c r="S69" s="36"/>
      <c r="T69" s="36"/>
    </row>
    <row r="70" spans="4:20" ht="15" x14ac:dyDescent="0.2">
      <c r="D70" s="36"/>
      <c r="E70" s="36"/>
      <c r="F70" s="36"/>
      <c r="G70" s="36"/>
      <c r="H70" s="114"/>
      <c r="I70" s="114"/>
      <c r="J70" s="36"/>
      <c r="K70" s="36"/>
      <c r="L70" s="36"/>
      <c r="M70" s="36"/>
      <c r="N70" s="114"/>
      <c r="O70" s="36"/>
      <c r="P70" s="36"/>
      <c r="Q70" s="36"/>
      <c r="R70" s="36"/>
      <c r="S70" s="36"/>
      <c r="T70" s="36"/>
    </row>
    <row r="71" spans="4:20" ht="15" x14ac:dyDescent="0.2">
      <c r="D71" s="36"/>
      <c r="E71" s="36"/>
      <c r="F71" s="36"/>
      <c r="G71" s="36"/>
      <c r="H71" s="114"/>
      <c r="I71" s="114"/>
      <c r="J71" s="36"/>
      <c r="K71" s="36"/>
      <c r="L71" s="36"/>
      <c r="M71" s="36"/>
      <c r="N71" s="114"/>
      <c r="O71" s="36"/>
      <c r="P71" s="36"/>
      <c r="Q71" s="36"/>
      <c r="R71" s="36"/>
      <c r="S71" s="36"/>
      <c r="T71" s="36"/>
    </row>
    <row r="72" spans="4:20" ht="15" x14ac:dyDescent="0.2">
      <c r="D72" s="36"/>
      <c r="E72" s="36"/>
      <c r="F72" s="36"/>
      <c r="G72" s="36"/>
      <c r="H72" s="114"/>
      <c r="I72" s="114"/>
      <c r="J72" s="36"/>
      <c r="K72" s="36"/>
      <c r="L72" s="36"/>
      <c r="M72" s="36"/>
      <c r="N72" s="114"/>
      <c r="O72" s="36"/>
      <c r="P72" s="36"/>
      <c r="Q72" s="36"/>
      <c r="R72" s="36"/>
      <c r="S72" s="36"/>
      <c r="T72" s="36"/>
    </row>
    <row r="73" spans="4:20" ht="15" x14ac:dyDescent="0.2">
      <c r="D73" s="36"/>
      <c r="E73" s="36"/>
      <c r="F73" s="36"/>
      <c r="G73" s="36"/>
      <c r="H73" s="114"/>
      <c r="I73" s="114"/>
      <c r="J73" s="36"/>
      <c r="K73" s="36"/>
      <c r="L73" s="36"/>
      <c r="M73" s="36"/>
      <c r="N73" s="114"/>
      <c r="O73" s="36"/>
      <c r="P73" s="36"/>
      <c r="Q73" s="36"/>
      <c r="R73" s="36"/>
      <c r="S73" s="36"/>
      <c r="T73" s="36"/>
    </row>
    <row r="74" spans="4:20" ht="15" x14ac:dyDescent="0.2">
      <c r="D74" s="36"/>
      <c r="E74" s="36"/>
      <c r="F74" s="36"/>
      <c r="G74" s="36"/>
      <c r="H74" s="114"/>
      <c r="I74" s="114"/>
      <c r="J74" s="36"/>
      <c r="K74" s="36"/>
      <c r="L74" s="36"/>
      <c r="M74" s="36"/>
      <c r="N74" s="114"/>
      <c r="O74" s="36"/>
      <c r="P74" s="36"/>
      <c r="Q74" s="36"/>
      <c r="R74" s="36"/>
      <c r="S74" s="36"/>
      <c r="T74" s="36"/>
    </row>
    <row r="75" spans="4:20" ht="15" x14ac:dyDescent="0.2">
      <c r="D75" s="36"/>
      <c r="E75" s="36"/>
      <c r="F75" s="36"/>
      <c r="G75" s="36"/>
      <c r="H75" s="114"/>
      <c r="I75" s="114"/>
      <c r="J75" s="36"/>
      <c r="K75" s="36"/>
      <c r="L75" s="36"/>
      <c r="M75" s="36"/>
      <c r="N75" s="114"/>
      <c r="O75" s="36"/>
      <c r="P75" s="36"/>
      <c r="Q75" s="36"/>
      <c r="R75" s="36"/>
      <c r="S75" s="36"/>
      <c r="T75" s="36"/>
    </row>
    <row r="76" spans="4:20" ht="15" x14ac:dyDescent="0.2">
      <c r="D76" s="36"/>
      <c r="E76" s="36"/>
      <c r="F76" s="36"/>
      <c r="G76" s="36"/>
      <c r="H76" s="114"/>
      <c r="I76" s="114"/>
      <c r="J76" s="36"/>
      <c r="K76" s="36"/>
      <c r="L76" s="36"/>
      <c r="M76" s="36"/>
      <c r="N76" s="114"/>
      <c r="O76" s="36"/>
      <c r="P76" s="36"/>
      <c r="Q76" s="36"/>
      <c r="R76" s="36"/>
      <c r="S76" s="36"/>
      <c r="T76" s="36"/>
    </row>
    <row r="77" spans="4:20" ht="15" x14ac:dyDescent="0.2">
      <c r="D77" s="36"/>
      <c r="E77" s="36"/>
      <c r="F77" s="36"/>
      <c r="G77" s="36"/>
      <c r="H77" s="114"/>
      <c r="I77" s="114"/>
      <c r="J77" s="36"/>
      <c r="K77" s="36"/>
      <c r="L77" s="36"/>
      <c r="M77" s="36"/>
      <c r="N77" s="114"/>
      <c r="O77" s="36"/>
      <c r="P77" s="36"/>
      <c r="Q77" s="36"/>
      <c r="R77" s="36"/>
      <c r="S77" s="36"/>
      <c r="T77" s="36"/>
    </row>
    <row r="78" spans="4:20" ht="15" x14ac:dyDescent="0.2">
      <c r="D78" s="36"/>
      <c r="E78" s="36"/>
      <c r="F78" s="36"/>
      <c r="G78" s="36"/>
      <c r="H78" s="114"/>
      <c r="I78" s="114"/>
      <c r="J78" s="36"/>
      <c r="K78" s="36"/>
      <c r="L78" s="36"/>
      <c r="M78" s="36"/>
      <c r="N78" s="114"/>
      <c r="O78" s="36"/>
      <c r="P78" s="36"/>
      <c r="Q78" s="36"/>
      <c r="R78" s="36"/>
      <c r="S78" s="36"/>
      <c r="T78" s="36"/>
    </row>
    <row r="79" spans="4:20" ht="15" x14ac:dyDescent="0.2">
      <c r="D79" s="36"/>
      <c r="E79" s="36"/>
      <c r="F79" s="36"/>
      <c r="G79" s="36"/>
      <c r="H79" s="114"/>
      <c r="I79" s="114"/>
      <c r="J79" s="36"/>
      <c r="K79" s="36"/>
      <c r="L79" s="36"/>
      <c r="M79" s="36"/>
      <c r="N79" s="114"/>
      <c r="O79" s="36"/>
      <c r="P79" s="36"/>
      <c r="Q79" s="36"/>
      <c r="R79" s="36"/>
      <c r="S79" s="36"/>
      <c r="T79" s="36"/>
    </row>
    <row r="80" spans="4:20" ht="15" x14ac:dyDescent="0.2">
      <c r="D80" s="36"/>
      <c r="E80" s="36"/>
      <c r="F80" s="36"/>
      <c r="G80" s="36"/>
      <c r="H80" s="114"/>
      <c r="I80" s="114"/>
      <c r="J80" s="36"/>
      <c r="K80" s="36"/>
      <c r="L80" s="36"/>
      <c r="M80" s="36"/>
      <c r="N80" s="114"/>
      <c r="O80" s="36"/>
      <c r="P80" s="36"/>
      <c r="Q80" s="36"/>
      <c r="R80" s="36"/>
      <c r="S80" s="36"/>
      <c r="T80" s="36"/>
    </row>
    <row r="81" spans="4:20" ht="15" x14ac:dyDescent="0.2">
      <c r="D81" s="36"/>
      <c r="E81" s="36"/>
      <c r="F81" s="36"/>
      <c r="G81" s="36"/>
      <c r="H81" s="114"/>
      <c r="I81" s="114"/>
      <c r="J81" s="36"/>
      <c r="K81" s="36"/>
      <c r="L81" s="36"/>
      <c r="M81" s="36"/>
      <c r="N81" s="114"/>
      <c r="O81" s="36"/>
      <c r="P81" s="36"/>
      <c r="Q81" s="36"/>
      <c r="R81" s="36"/>
      <c r="S81" s="36"/>
      <c r="T81" s="36"/>
    </row>
    <row r="82" spans="4:20" ht="15" x14ac:dyDescent="0.2">
      <c r="D82" s="36"/>
      <c r="E82" s="36"/>
      <c r="F82" s="36"/>
      <c r="G82" s="36"/>
      <c r="H82" s="114"/>
      <c r="I82" s="114"/>
      <c r="J82" s="36"/>
      <c r="K82" s="36"/>
      <c r="L82" s="36"/>
      <c r="M82" s="36"/>
      <c r="N82" s="114"/>
      <c r="O82" s="36"/>
      <c r="P82" s="36"/>
      <c r="Q82" s="36"/>
      <c r="R82" s="36"/>
      <c r="S82" s="36"/>
      <c r="T82" s="36"/>
    </row>
    <row r="83" spans="4:20" ht="15" x14ac:dyDescent="0.2">
      <c r="D83" s="36"/>
      <c r="E83" s="36"/>
      <c r="F83" s="36"/>
      <c r="G83" s="36"/>
      <c r="H83" s="114"/>
      <c r="I83" s="114"/>
      <c r="J83" s="36"/>
      <c r="K83" s="36"/>
      <c r="L83" s="36"/>
      <c r="M83" s="36"/>
      <c r="N83" s="114"/>
      <c r="O83" s="36"/>
      <c r="P83" s="36"/>
      <c r="Q83" s="36"/>
      <c r="R83" s="36"/>
      <c r="S83" s="36"/>
      <c r="T83" s="36"/>
    </row>
    <row r="84" spans="4:20" ht="15" x14ac:dyDescent="0.2">
      <c r="D84" s="36"/>
      <c r="E84" s="36"/>
      <c r="F84" s="36"/>
      <c r="G84" s="36"/>
      <c r="H84" s="114"/>
      <c r="I84" s="114"/>
      <c r="J84" s="36"/>
      <c r="K84" s="36"/>
      <c r="L84" s="36"/>
      <c r="M84" s="36"/>
      <c r="N84" s="114"/>
      <c r="O84" s="36"/>
      <c r="P84" s="36"/>
      <c r="Q84" s="36"/>
      <c r="R84" s="36"/>
      <c r="S84" s="36"/>
      <c r="T84" s="36"/>
    </row>
    <row r="85" spans="4:20" ht="15" x14ac:dyDescent="0.2">
      <c r="D85" s="36"/>
      <c r="E85" s="36"/>
      <c r="F85" s="36"/>
      <c r="G85" s="36"/>
      <c r="H85" s="114"/>
      <c r="I85" s="114"/>
      <c r="J85" s="36"/>
      <c r="K85" s="36"/>
      <c r="L85" s="36"/>
      <c r="M85" s="36"/>
      <c r="N85" s="114"/>
      <c r="O85" s="36"/>
      <c r="P85" s="36"/>
      <c r="Q85" s="36"/>
      <c r="R85" s="36"/>
      <c r="S85" s="36"/>
      <c r="T85" s="36"/>
    </row>
    <row r="86" spans="4:20" ht="15" x14ac:dyDescent="0.2">
      <c r="D86" s="36"/>
      <c r="E86" s="36"/>
      <c r="F86" s="36"/>
      <c r="G86" s="36"/>
      <c r="H86" s="114"/>
      <c r="I86" s="114"/>
      <c r="J86" s="36"/>
      <c r="K86" s="36"/>
      <c r="L86" s="36"/>
      <c r="M86" s="36"/>
      <c r="N86" s="114"/>
      <c r="O86" s="36"/>
      <c r="P86" s="36"/>
      <c r="Q86" s="36"/>
      <c r="R86" s="36"/>
      <c r="S86" s="36"/>
      <c r="T86" s="36"/>
    </row>
    <row r="87" spans="4:20" ht="15" x14ac:dyDescent="0.2">
      <c r="D87" s="36"/>
      <c r="E87" s="36"/>
      <c r="F87" s="36"/>
      <c r="G87" s="36"/>
      <c r="H87" s="114"/>
      <c r="I87" s="114"/>
      <c r="J87" s="36"/>
      <c r="K87" s="36"/>
      <c r="L87" s="36"/>
      <c r="M87" s="36"/>
      <c r="N87" s="114"/>
      <c r="O87" s="36"/>
      <c r="P87" s="36"/>
      <c r="Q87" s="36"/>
      <c r="R87" s="36"/>
      <c r="S87" s="36"/>
      <c r="T87" s="36"/>
    </row>
    <row r="88" spans="4:20" ht="15" x14ac:dyDescent="0.2">
      <c r="D88" s="36"/>
      <c r="E88" s="36"/>
      <c r="F88" s="36"/>
      <c r="G88" s="36"/>
      <c r="H88" s="114"/>
      <c r="I88" s="114"/>
      <c r="J88" s="36"/>
      <c r="K88" s="36"/>
      <c r="L88" s="36"/>
      <c r="M88" s="36"/>
      <c r="N88" s="114"/>
      <c r="O88" s="36"/>
      <c r="P88" s="36"/>
      <c r="Q88" s="36"/>
      <c r="R88" s="36"/>
      <c r="S88" s="36"/>
      <c r="T88" s="36"/>
    </row>
    <row r="89" spans="4:20" ht="15" x14ac:dyDescent="0.2">
      <c r="D89" s="36"/>
      <c r="E89" s="36"/>
      <c r="F89" s="36"/>
      <c r="G89" s="36"/>
      <c r="H89" s="114"/>
      <c r="I89" s="114"/>
      <c r="J89" s="36"/>
      <c r="K89" s="36"/>
      <c r="L89" s="36"/>
      <c r="M89" s="36"/>
      <c r="N89" s="114"/>
      <c r="O89" s="36"/>
      <c r="P89" s="36"/>
      <c r="Q89" s="36"/>
      <c r="R89" s="36"/>
      <c r="S89" s="36"/>
      <c r="T89" s="36"/>
    </row>
    <row r="90" spans="4:20" ht="15" x14ac:dyDescent="0.2">
      <c r="D90" s="36"/>
      <c r="E90" s="36"/>
      <c r="F90" s="36"/>
      <c r="G90" s="36"/>
      <c r="H90" s="114"/>
      <c r="I90" s="114"/>
      <c r="J90" s="36"/>
      <c r="K90" s="36"/>
      <c r="L90" s="36"/>
      <c r="M90" s="36"/>
      <c r="N90" s="114"/>
      <c r="O90" s="36"/>
      <c r="P90" s="36"/>
      <c r="Q90" s="36"/>
      <c r="R90" s="36"/>
      <c r="S90" s="36"/>
      <c r="T90" s="36"/>
    </row>
    <row r="91" spans="4:20" ht="15" x14ac:dyDescent="0.2">
      <c r="D91" s="36"/>
      <c r="E91" s="36"/>
      <c r="F91" s="36"/>
      <c r="G91" s="36"/>
      <c r="H91" s="114"/>
      <c r="I91" s="114"/>
      <c r="J91" s="36"/>
      <c r="K91" s="36"/>
      <c r="L91" s="36"/>
      <c r="M91" s="36"/>
      <c r="N91" s="114"/>
      <c r="O91" s="36"/>
      <c r="P91" s="36"/>
      <c r="Q91" s="36"/>
      <c r="R91" s="36"/>
      <c r="S91" s="36"/>
      <c r="T91" s="36"/>
    </row>
    <row r="92" spans="4:20" ht="15" x14ac:dyDescent="0.2">
      <c r="D92" s="36"/>
      <c r="E92" s="36"/>
      <c r="F92" s="36"/>
      <c r="G92" s="36"/>
      <c r="H92" s="114"/>
      <c r="I92" s="114"/>
      <c r="J92" s="36"/>
      <c r="K92" s="36"/>
      <c r="L92" s="36"/>
      <c r="M92" s="36"/>
      <c r="N92" s="114"/>
      <c r="O92" s="36"/>
      <c r="P92" s="36"/>
      <c r="Q92" s="36"/>
      <c r="R92" s="36"/>
      <c r="S92" s="36"/>
      <c r="T92" s="36"/>
    </row>
    <row r="93" spans="4:20" ht="15" x14ac:dyDescent="0.2">
      <c r="D93" s="36"/>
      <c r="E93" s="36"/>
      <c r="F93" s="36"/>
      <c r="G93" s="36"/>
      <c r="H93" s="114"/>
      <c r="I93" s="114"/>
      <c r="J93" s="36"/>
      <c r="K93" s="36"/>
      <c r="L93" s="36"/>
      <c r="M93" s="36"/>
      <c r="N93" s="114"/>
      <c r="O93" s="36"/>
      <c r="P93" s="36"/>
      <c r="Q93" s="36"/>
      <c r="R93" s="36"/>
      <c r="S93" s="36"/>
      <c r="T93" s="36"/>
    </row>
    <row r="94" spans="4:20" ht="15" x14ac:dyDescent="0.2">
      <c r="D94" s="36"/>
      <c r="E94" s="36"/>
      <c r="F94" s="36"/>
      <c r="G94" s="36"/>
      <c r="H94" s="114"/>
      <c r="I94" s="114"/>
      <c r="J94" s="36"/>
      <c r="K94" s="36"/>
      <c r="L94" s="36"/>
      <c r="M94" s="36"/>
      <c r="N94" s="114"/>
      <c r="O94" s="36"/>
      <c r="P94" s="36"/>
      <c r="Q94" s="36"/>
      <c r="R94" s="36"/>
      <c r="S94" s="36"/>
      <c r="T94" s="36"/>
    </row>
    <row r="95" spans="4:20" ht="15" x14ac:dyDescent="0.2">
      <c r="D95" s="36"/>
      <c r="E95" s="36"/>
      <c r="F95" s="36"/>
      <c r="G95" s="36"/>
      <c r="H95" s="114"/>
      <c r="I95" s="114"/>
      <c r="J95" s="36"/>
      <c r="K95" s="36"/>
      <c r="L95" s="36"/>
      <c r="M95" s="36"/>
      <c r="N95" s="114"/>
      <c r="O95" s="36"/>
      <c r="P95" s="36"/>
      <c r="Q95" s="36"/>
      <c r="R95" s="36"/>
      <c r="S95" s="36"/>
      <c r="T95" s="36"/>
    </row>
    <row r="96" spans="4:20" ht="15" x14ac:dyDescent="0.2">
      <c r="D96" s="36"/>
      <c r="E96" s="36"/>
      <c r="F96" s="36"/>
      <c r="G96" s="36"/>
      <c r="H96" s="114"/>
      <c r="I96" s="114"/>
      <c r="J96" s="36"/>
      <c r="K96" s="36"/>
      <c r="L96" s="36"/>
      <c r="M96" s="36"/>
      <c r="N96" s="114"/>
      <c r="O96" s="36"/>
      <c r="P96" s="36"/>
      <c r="Q96" s="36"/>
      <c r="R96" s="36"/>
      <c r="S96" s="36"/>
      <c r="T96" s="36"/>
    </row>
    <row r="97" spans="4:20" ht="15" x14ac:dyDescent="0.2">
      <c r="D97" s="36"/>
      <c r="E97" s="36"/>
      <c r="F97" s="36"/>
      <c r="G97" s="36"/>
      <c r="H97" s="114"/>
      <c r="I97" s="114"/>
      <c r="J97" s="36"/>
      <c r="K97" s="36"/>
      <c r="L97" s="36"/>
      <c r="M97" s="36"/>
      <c r="N97" s="114"/>
      <c r="O97" s="36"/>
      <c r="P97" s="36"/>
      <c r="Q97" s="36"/>
      <c r="R97" s="36"/>
      <c r="S97" s="36"/>
      <c r="T97" s="36"/>
    </row>
    <row r="98" spans="4:20" ht="15" x14ac:dyDescent="0.2">
      <c r="D98" s="36"/>
      <c r="E98" s="36"/>
      <c r="F98" s="36"/>
      <c r="G98" s="36"/>
      <c r="H98" s="114"/>
      <c r="I98" s="114"/>
      <c r="J98" s="36"/>
      <c r="K98" s="36"/>
      <c r="L98" s="36"/>
      <c r="M98" s="36"/>
      <c r="N98" s="114"/>
      <c r="O98" s="36"/>
      <c r="P98" s="36"/>
      <c r="Q98" s="36"/>
      <c r="R98" s="36"/>
      <c r="S98" s="36"/>
      <c r="T98" s="36"/>
    </row>
    <row r="99" spans="4:20" ht="15" x14ac:dyDescent="0.2">
      <c r="D99" s="36"/>
      <c r="E99" s="36"/>
      <c r="F99" s="36"/>
      <c r="G99" s="36"/>
      <c r="H99" s="114"/>
      <c r="I99" s="114"/>
      <c r="J99" s="36"/>
      <c r="K99" s="36"/>
      <c r="L99" s="36"/>
      <c r="M99" s="36"/>
      <c r="N99" s="114"/>
      <c r="O99" s="36"/>
      <c r="P99" s="36"/>
      <c r="Q99" s="36"/>
      <c r="R99" s="36"/>
      <c r="S99" s="36"/>
      <c r="T99" s="36"/>
    </row>
    <row r="100" spans="4:20" ht="15" x14ac:dyDescent="0.2">
      <c r="D100" s="36"/>
      <c r="E100" s="36"/>
      <c r="F100" s="36"/>
      <c r="G100" s="36"/>
      <c r="H100" s="114"/>
      <c r="I100" s="114"/>
      <c r="J100" s="36"/>
      <c r="K100" s="36"/>
      <c r="L100" s="36"/>
      <c r="M100" s="36"/>
      <c r="N100" s="114"/>
      <c r="O100" s="36"/>
      <c r="P100" s="36"/>
      <c r="Q100" s="36"/>
      <c r="R100" s="36"/>
      <c r="S100" s="36"/>
      <c r="T100" s="36"/>
    </row>
    <row r="101" spans="4:20" ht="15" x14ac:dyDescent="0.2">
      <c r="D101" s="36"/>
      <c r="E101" s="36"/>
      <c r="F101" s="36"/>
      <c r="G101" s="36"/>
      <c r="H101" s="114"/>
      <c r="I101" s="114"/>
      <c r="J101" s="36"/>
      <c r="K101" s="36"/>
      <c r="L101" s="36"/>
      <c r="M101" s="36"/>
      <c r="N101" s="114"/>
      <c r="O101" s="36"/>
      <c r="P101" s="36"/>
      <c r="Q101" s="36"/>
      <c r="R101" s="36"/>
      <c r="S101" s="36"/>
      <c r="T101" s="36"/>
    </row>
    <row r="102" spans="4:20" ht="15" x14ac:dyDescent="0.2">
      <c r="D102" s="36"/>
      <c r="E102" s="36"/>
      <c r="F102" s="36"/>
      <c r="G102" s="36"/>
      <c r="H102" s="114"/>
      <c r="I102" s="114"/>
      <c r="J102" s="36"/>
      <c r="K102" s="36"/>
      <c r="L102" s="36"/>
      <c r="M102" s="36"/>
      <c r="N102" s="114"/>
      <c r="O102" s="36"/>
      <c r="P102" s="36"/>
      <c r="Q102" s="36"/>
      <c r="R102" s="36"/>
      <c r="S102" s="36"/>
      <c r="T102" s="36"/>
    </row>
    <row r="103" spans="4:20" ht="15" x14ac:dyDescent="0.2">
      <c r="D103" s="36"/>
      <c r="E103" s="36"/>
      <c r="F103" s="36"/>
      <c r="G103" s="36"/>
      <c r="H103" s="114"/>
      <c r="I103" s="114"/>
      <c r="J103" s="36"/>
      <c r="K103" s="36"/>
      <c r="L103" s="36"/>
      <c r="M103" s="36"/>
      <c r="N103" s="114"/>
      <c r="O103" s="36"/>
      <c r="P103" s="36"/>
      <c r="Q103" s="36"/>
      <c r="R103" s="36"/>
      <c r="S103" s="36"/>
      <c r="T103" s="36"/>
    </row>
    <row r="104" spans="4:20" ht="15" x14ac:dyDescent="0.2">
      <c r="D104" s="36"/>
      <c r="E104" s="36"/>
      <c r="F104" s="36"/>
      <c r="G104" s="36"/>
      <c r="H104" s="114"/>
      <c r="I104" s="114"/>
      <c r="J104" s="36"/>
      <c r="K104" s="36"/>
      <c r="L104" s="36"/>
      <c r="M104" s="36"/>
      <c r="N104" s="114"/>
      <c r="O104" s="36"/>
      <c r="P104" s="36"/>
      <c r="Q104" s="36"/>
      <c r="R104" s="36"/>
      <c r="S104" s="36"/>
      <c r="T104" s="36"/>
    </row>
    <row r="105" spans="4:20" ht="15" x14ac:dyDescent="0.2">
      <c r="D105" s="36"/>
      <c r="E105" s="36"/>
      <c r="F105" s="36"/>
      <c r="G105" s="36"/>
      <c r="H105" s="114"/>
      <c r="I105" s="114"/>
      <c r="J105" s="36"/>
      <c r="K105" s="36"/>
      <c r="L105" s="36"/>
      <c r="M105" s="36"/>
      <c r="N105" s="114"/>
      <c r="O105" s="36"/>
      <c r="P105" s="36"/>
      <c r="Q105" s="36"/>
      <c r="R105" s="36"/>
      <c r="S105" s="36"/>
      <c r="T105" s="36"/>
    </row>
    <row r="106" spans="4:20" ht="15" x14ac:dyDescent="0.2">
      <c r="D106" s="36"/>
      <c r="E106" s="36"/>
      <c r="F106" s="36"/>
      <c r="G106" s="36"/>
      <c r="H106" s="114"/>
      <c r="I106" s="114"/>
      <c r="J106" s="36"/>
      <c r="K106" s="36"/>
      <c r="L106" s="36"/>
      <c r="M106" s="36"/>
      <c r="N106" s="114"/>
      <c r="O106" s="36"/>
      <c r="P106" s="36"/>
      <c r="Q106" s="36"/>
      <c r="R106" s="36"/>
      <c r="S106" s="36"/>
      <c r="T106" s="36"/>
    </row>
    <row r="107" spans="4:20" ht="15" x14ac:dyDescent="0.2">
      <c r="D107" s="36"/>
      <c r="E107" s="36"/>
      <c r="F107" s="36"/>
      <c r="G107" s="36"/>
      <c r="H107" s="114"/>
      <c r="I107" s="114"/>
      <c r="J107" s="36"/>
      <c r="K107" s="36"/>
      <c r="L107" s="36"/>
      <c r="M107" s="36"/>
      <c r="N107" s="114"/>
      <c r="O107" s="36"/>
      <c r="P107" s="36"/>
      <c r="Q107" s="36"/>
      <c r="R107" s="36"/>
      <c r="S107" s="36"/>
      <c r="T107" s="36"/>
    </row>
    <row r="108" spans="4:20" ht="15" x14ac:dyDescent="0.2">
      <c r="D108" s="36"/>
      <c r="E108" s="36"/>
      <c r="F108" s="36"/>
      <c r="G108" s="36"/>
      <c r="H108" s="114"/>
      <c r="I108" s="114"/>
      <c r="J108" s="36"/>
      <c r="K108" s="36"/>
      <c r="L108" s="36"/>
      <c r="M108" s="36"/>
      <c r="N108" s="114"/>
      <c r="O108" s="36"/>
      <c r="P108" s="36"/>
      <c r="Q108" s="36"/>
      <c r="R108" s="36"/>
      <c r="S108" s="36"/>
      <c r="T108" s="36"/>
    </row>
    <row r="109" spans="4:20" ht="15" x14ac:dyDescent="0.2">
      <c r="D109" s="36"/>
      <c r="E109" s="36"/>
      <c r="F109" s="36"/>
      <c r="G109" s="36"/>
      <c r="H109" s="114"/>
      <c r="I109" s="114"/>
      <c r="J109" s="36"/>
      <c r="K109" s="36"/>
      <c r="L109" s="36"/>
      <c r="M109" s="36"/>
      <c r="N109" s="114"/>
      <c r="O109" s="36"/>
      <c r="P109" s="36"/>
      <c r="Q109" s="36"/>
      <c r="R109" s="36"/>
      <c r="S109" s="36"/>
      <c r="T109" s="36"/>
    </row>
    <row r="110" spans="4:20" ht="15" x14ac:dyDescent="0.2">
      <c r="D110" s="36"/>
      <c r="E110" s="36"/>
      <c r="F110" s="36"/>
      <c r="G110" s="36"/>
      <c r="H110" s="114"/>
      <c r="I110" s="114"/>
      <c r="J110" s="36"/>
      <c r="K110" s="36"/>
      <c r="L110" s="36"/>
      <c r="M110" s="36"/>
      <c r="N110" s="114"/>
      <c r="O110" s="36"/>
      <c r="P110" s="36"/>
      <c r="Q110" s="36"/>
      <c r="R110" s="36"/>
      <c r="S110" s="36"/>
      <c r="T110" s="36"/>
    </row>
    <row r="111" spans="4:20" ht="15" x14ac:dyDescent="0.2">
      <c r="D111" s="36"/>
      <c r="E111" s="36"/>
      <c r="F111" s="36"/>
      <c r="G111" s="36"/>
      <c r="H111" s="114"/>
      <c r="I111" s="114"/>
      <c r="J111" s="36"/>
      <c r="K111" s="36"/>
      <c r="L111" s="36"/>
      <c r="M111" s="36"/>
      <c r="N111" s="114"/>
      <c r="O111" s="36"/>
      <c r="P111" s="36"/>
      <c r="Q111" s="36"/>
      <c r="R111" s="36"/>
      <c r="S111" s="36"/>
      <c r="T111" s="36"/>
    </row>
    <row r="112" spans="4:20" ht="15" x14ac:dyDescent="0.2">
      <c r="D112" s="36"/>
      <c r="E112" s="36"/>
      <c r="F112" s="36"/>
      <c r="G112" s="36"/>
      <c r="H112" s="114"/>
      <c r="I112" s="114"/>
      <c r="J112" s="36"/>
      <c r="K112" s="36"/>
      <c r="L112" s="36"/>
      <c r="M112" s="36"/>
      <c r="N112" s="114"/>
      <c r="O112" s="36"/>
      <c r="P112" s="36"/>
      <c r="Q112" s="36"/>
      <c r="R112" s="36"/>
      <c r="S112" s="36"/>
      <c r="T112" s="36"/>
    </row>
    <row r="113" spans="4:20" ht="15" x14ac:dyDescent="0.2">
      <c r="D113" s="36"/>
      <c r="E113" s="36"/>
      <c r="F113" s="36"/>
      <c r="G113" s="36"/>
      <c r="H113" s="114"/>
      <c r="I113" s="114"/>
      <c r="J113" s="36"/>
      <c r="K113" s="36"/>
      <c r="L113" s="36"/>
      <c r="M113" s="36"/>
      <c r="N113" s="114"/>
      <c r="O113" s="36"/>
      <c r="P113" s="36"/>
      <c r="Q113" s="36"/>
      <c r="R113" s="36"/>
      <c r="S113" s="36"/>
      <c r="T113" s="36"/>
    </row>
    <row r="114" spans="4:20" ht="15" x14ac:dyDescent="0.2">
      <c r="D114" s="36"/>
      <c r="E114" s="36"/>
      <c r="F114" s="36"/>
      <c r="G114" s="36"/>
      <c r="H114" s="114"/>
      <c r="I114" s="114"/>
      <c r="J114" s="36"/>
      <c r="K114" s="36"/>
      <c r="L114" s="36"/>
      <c r="M114" s="36"/>
      <c r="N114" s="114"/>
      <c r="O114" s="36"/>
      <c r="P114" s="36"/>
      <c r="Q114" s="36"/>
      <c r="R114" s="36"/>
      <c r="S114" s="36"/>
      <c r="T114" s="36"/>
    </row>
    <row r="115" spans="4:20" ht="15" x14ac:dyDescent="0.2">
      <c r="D115" s="36"/>
      <c r="E115" s="36"/>
      <c r="F115" s="36"/>
      <c r="G115" s="36"/>
      <c r="H115" s="114"/>
      <c r="I115" s="114"/>
      <c r="J115" s="36"/>
      <c r="K115" s="36"/>
      <c r="L115" s="36"/>
      <c r="M115" s="36"/>
      <c r="N115" s="114"/>
      <c r="O115" s="36"/>
      <c r="P115" s="36"/>
      <c r="Q115" s="36"/>
      <c r="R115" s="36"/>
      <c r="S115" s="36"/>
      <c r="T115" s="36"/>
    </row>
    <row r="116" spans="4:20" ht="15" x14ac:dyDescent="0.2">
      <c r="D116" s="36"/>
      <c r="E116" s="36"/>
      <c r="F116" s="36"/>
      <c r="G116" s="36"/>
      <c r="H116" s="114"/>
      <c r="I116" s="114"/>
      <c r="J116" s="36"/>
      <c r="K116" s="36"/>
      <c r="L116" s="36"/>
      <c r="M116" s="36"/>
      <c r="N116" s="114"/>
      <c r="O116" s="36"/>
      <c r="P116" s="36"/>
      <c r="Q116" s="36"/>
      <c r="R116" s="36"/>
      <c r="S116" s="36"/>
      <c r="T116" s="36"/>
    </row>
    <row r="117" spans="4:20" ht="15" x14ac:dyDescent="0.2">
      <c r="D117" s="36"/>
      <c r="E117" s="36"/>
      <c r="F117" s="36"/>
      <c r="G117" s="36"/>
      <c r="H117" s="114"/>
      <c r="I117" s="114"/>
      <c r="J117" s="36"/>
      <c r="K117" s="36"/>
      <c r="L117" s="36"/>
      <c r="M117" s="36"/>
      <c r="N117" s="114"/>
      <c r="O117" s="36"/>
      <c r="P117" s="36"/>
      <c r="Q117" s="36"/>
      <c r="R117" s="36"/>
      <c r="S117" s="36"/>
      <c r="T117" s="36"/>
    </row>
    <row r="118" spans="4:20" ht="15" x14ac:dyDescent="0.2">
      <c r="D118" s="36"/>
      <c r="E118" s="36"/>
      <c r="F118" s="36"/>
      <c r="G118" s="36"/>
      <c r="H118" s="114"/>
      <c r="I118" s="114"/>
      <c r="J118" s="36"/>
      <c r="K118" s="36"/>
      <c r="L118" s="36"/>
      <c r="M118" s="36"/>
      <c r="N118" s="114"/>
      <c r="O118" s="36"/>
      <c r="P118" s="36"/>
      <c r="Q118" s="36"/>
      <c r="R118" s="36"/>
      <c r="S118" s="36"/>
      <c r="T118" s="36"/>
    </row>
    <row r="119" spans="4:20" ht="15" x14ac:dyDescent="0.2">
      <c r="D119" s="36"/>
      <c r="E119" s="36"/>
      <c r="F119" s="36"/>
      <c r="G119" s="36"/>
      <c r="H119" s="114"/>
      <c r="I119" s="114"/>
      <c r="J119" s="36"/>
      <c r="K119" s="36"/>
      <c r="L119" s="36"/>
      <c r="M119" s="36"/>
      <c r="N119" s="114"/>
      <c r="O119" s="36"/>
      <c r="P119" s="36"/>
      <c r="Q119" s="36"/>
      <c r="R119" s="36"/>
      <c r="S119" s="36"/>
      <c r="T119" s="36"/>
    </row>
    <row r="120" spans="4:20" ht="15" x14ac:dyDescent="0.2">
      <c r="D120" s="36"/>
      <c r="E120" s="36"/>
      <c r="F120" s="36"/>
      <c r="G120" s="36"/>
      <c r="H120" s="114"/>
      <c r="I120" s="114"/>
      <c r="J120" s="36"/>
      <c r="K120" s="36"/>
      <c r="L120" s="36"/>
      <c r="M120" s="36"/>
      <c r="N120" s="114"/>
      <c r="O120" s="36"/>
      <c r="P120" s="36"/>
      <c r="Q120" s="36"/>
      <c r="R120" s="36"/>
      <c r="S120" s="36"/>
      <c r="T120" s="36"/>
    </row>
    <row r="121" spans="4:20" ht="15" x14ac:dyDescent="0.2">
      <c r="D121" s="36"/>
      <c r="E121" s="36"/>
      <c r="F121" s="36"/>
      <c r="G121" s="36"/>
      <c r="H121" s="114"/>
      <c r="I121" s="114"/>
      <c r="J121" s="36"/>
      <c r="K121" s="36"/>
      <c r="L121" s="36"/>
      <c r="M121" s="36"/>
      <c r="N121" s="114"/>
      <c r="O121" s="36"/>
      <c r="P121" s="36"/>
      <c r="Q121" s="36"/>
      <c r="R121" s="36"/>
      <c r="S121" s="36"/>
      <c r="T121" s="36"/>
    </row>
    <row r="122" spans="4:20" ht="15" x14ac:dyDescent="0.2">
      <c r="D122" s="36"/>
      <c r="E122" s="36"/>
      <c r="F122" s="36"/>
      <c r="G122" s="36"/>
      <c r="H122" s="114"/>
      <c r="I122" s="114"/>
      <c r="J122" s="36"/>
      <c r="K122" s="36"/>
      <c r="L122" s="36"/>
      <c r="M122" s="36"/>
      <c r="N122" s="114"/>
      <c r="O122" s="36"/>
      <c r="P122" s="36"/>
      <c r="Q122" s="36"/>
      <c r="R122" s="36"/>
      <c r="S122" s="36"/>
      <c r="T122" s="36"/>
    </row>
    <row r="123" spans="4:20" ht="15" x14ac:dyDescent="0.2">
      <c r="D123" s="36"/>
      <c r="E123" s="36"/>
      <c r="F123" s="36"/>
      <c r="G123" s="36"/>
      <c r="H123" s="114"/>
      <c r="I123" s="114"/>
      <c r="J123" s="36"/>
      <c r="K123" s="36"/>
      <c r="L123" s="36"/>
      <c r="M123" s="36"/>
      <c r="N123" s="114"/>
      <c r="O123" s="36"/>
      <c r="P123" s="36"/>
      <c r="Q123" s="36"/>
      <c r="R123" s="36"/>
      <c r="S123" s="36"/>
      <c r="T123" s="36"/>
    </row>
    <row r="124" spans="4:20" ht="15" x14ac:dyDescent="0.2">
      <c r="D124" s="36"/>
      <c r="E124" s="36"/>
      <c r="F124" s="36"/>
      <c r="G124" s="36"/>
      <c r="H124" s="114"/>
      <c r="I124" s="114"/>
      <c r="J124" s="36"/>
      <c r="K124" s="36"/>
      <c r="L124" s="36"/>
      <c r="M124" s="36"/>
      <c r="N124" s="114"/>
      <c r="O124" s="36"/>
      <c r="P124" s="36"/>
      <c r="Q124" s="36"/>
      <c r="R124" s="36"/>
      <c r="S124" s="36"/>
      <c r="T124" s="36"/>
    </row>
    <row r="125" spans="4:20" ht="15" x14ac:dyDescent="0.2">
      <c r="D125" s="36"/>
      <c r="E125" s="36"/>
      <c r="F125" s="36"/>
      <c r="G125" s="36"/>
      <c r="H125" s="114"/>
      <c r="I125" s="114"/>
      <c r="J125" s="36"/>
      <c r="K125" s="36"/>
      <c r="L125" s="36"/>
      <c r="M125" s="36"/>
      <c r="N125" s="114"/>
      <c r="O125" s="36"/>
      <c r="P125" s="36"/>
      <c r="Q125" s="36"/>
      <c r="R125" s="36"/>
      <c r="S125" s="36"/>
      <c r="T125" s="36"/>
    </row>
    <row r="126" spans="4:20" ht="15" x14ac:dyDescent="0.2">
      <c r="D126" s="36"/>
      <c r="E126" s="36"/>
      <c r="F126" s="36"/>
      <c r="G126" s="36"/>
      <c r="H126" s="114"/>
      <c r="I126" s="114"/>
      <c r="J126" s="36"/>
      <c r="K126" s="36"/>
      <c r="L126" s="36"/>
      <c r="M126" s="36"/>
      <c r="N126" s="114"/>
      <c r="O126" s="36"/>
      <c r="P126" s="36"/>
      <c r="Q126" s="36"/>
      <c r="R126" s="36"/>
      <c r="S126" s="36"/>
      <c r="T126" s="36"/>
    </row>
    <row r="127" spans="4:20" ht="15" x14ac:dyDescent="0.2">
      <c r="D127" s="36"/>
      <c r="E127" s="36"/>
      <c r="F127" s="36"/>
      <c r="G127" s="36"/>
      <c r="H127" s="114"/>
      <c r="I127" s="114"/>
      <c r="J127" s="36"/>
      <c r="K127" s="36"/>
      <c r="L127" s="36"/>
      <c r="M127" s="36"/>
      <c r="N127" s="114"/>
      <c r="O127" s="36"/>
      <c r="P127" s="36"/>
      <c r="Q127" s="36"/>
      <c r="R127" s="36"/>
      <c r="S127" s="36"/>
      <c r="T127" s="36"/>
    </row>
    <row r="128" spans="4:20" ht="15" x14ac:dyDescent="0.2">
      <c r="D128" s="36"/>
      <c r="E128" s="36"/>
      <c r="F128" s="36"/>
      <c r="G128" s="36"/>
      <c r="H128" s="114"/>
      <c r="I128" s="114"/>
      <c r="J128" s="36"/>
      <c r="K128" s="36"/>
      <c r="L128" s="36"/>
      <c r="M128" s="36"/>
      <c r="N128" s="114"/>
      <c r="O128" s="36"/>
      <c r="P128" s="36"/>
      <c r="Q128" s="36"/>
      <c r="R128" s="36"/>
      <c r="S128" s="36"/>
      <c r="T128" s="36"/>
    </row>
    <row r="129" spans="4:20" ht="15" x14ac:dyDescent="0.2">
      <c r="D129" s="36"/>
      <c r="E129" s="36"/>
      <c r="F129" s="36"/>
      <c r="G129" s="36"/>
      <c r="H129" s="114"/>
      <c r="I129" s="114"/>
      <c r="J129" s="36"/>
      <c r="K129" s="36"/>
      <c r="L129" s="36"/>
      <c r="M129" s="36"/>
      <c r="N129" s="114"/>
      <c r="O129" s="36"/>
      <c r="P129" s="36"/>
      <c r="Q129" s="36"/>
      <c r="R129" s="36"/>
      <c r="S129" s="36"/>
      <c r="T129" s="36"/>
    </row>
    <row r="130" spans="4:20" ht="15" x14ac:dyDescent="0.2">
      <c r="D130" s="36"/>
      <c r="E130" s="36"/>
      <c r="F130" s="36"/>
      <c r="G130" s="36"/>
      <c r="H130" s="114"/>
      <c r="I130" s="114"/>
      <c r="J130" s="36"/>
      <c r="K130" s="36"/>
      <c r="L130" s="36"/>
      <c r="M130" s="36"/>
      <c r="N130" s="114"/>
      <c r="O130" s="36"/>
      <c r="P130" s="36"/>
      <c r="Q130" s="36"/>
      <c r="R130" s="36"/>
      <c r="S130" s="36"/>
      <c r="T130" s="36"/>
    </row>
    <row r="131" spans="4:20" ht="15" x14ac:dyDescent="0.2">
      <c r="D131" s="36"/>
      <c r="E131" s="36"/>
      <c r="F131" s="36"/>
      <c r="G131" s="36"/>
      <c r="H131" s="114"/>
      <c r="I131" s="114"/>
      <c r="J131" s="36"/>
      <c r="K131" s="36"/>
      <c r="L131" s="36"/>
      <c r="M131" s="36"/>
      <c r="N131" s="114"/>
      <c r="O131" s="36"/>
      <c r="P131" s="36"/>
      <c r="Q131" s="36"/>
      <c r="R131" s="36"/>
      <c r="S131" s="36"/>
      <c r="T131" s="36"/>
    </row>
    <row r="132" spans="4:20" ht="15" x14ac:dyDescent="0.2">
      <c r="D132" s="36"/>
      <c r="E132" s="36"/>
      <c r="F132" s="36"/>
      <c r="G132" s="36"/>
      <c r="H132" s="114"/>
      <c r="I132" s="114"/>
      <c r="J132" s="36"/>
      <c r="K132" s="36"/>
      <c r="L132" s="36"/>
      <c r="M132" s="36"/>
      <c r="N132" s="114"/>
      <c r="O132" s="36"/>
      <c r="P132" s="36"/>
      <c r="Q132" s="36"/>
      <c r="R132" s="36"/>
      <c r="S132" s="36"/>
      <c r="T132" s="36"/>
    </row>
    <row r="133" spans="4:20" ht="15" x14ac:dyDescent="0.2">
      <c r="D133" s="36"/>
      <c r="E133" s="36"/>
      <c r="F133" s="36"/>
      <c r="G133" s="36"/>
      <c r="H133" s="114"/>
      <c r="I133" s="114"/>
      <c r="J133" s="36"/>
      <c r="K133" s="36"/>
      <c r="L133" s="36"/>
      <c r="M133" s="36"/>
      <c r="N133" s="114"/>
      <c r="O133" s="36"/>
      <c r="P133" s="36"/>
      <c r="Q133" s="36"/>
      <c r="R133" s="36"/>
      <c r="S133" s="36"/>
      <c r="T133" s="36"/>
    </row>
    <row r="134" spans="4:20" ht="15" x14ac:dyDescent="0.2">
      <c r="D134" s="36"/>
      <c r="E134" s="36"/>
      <c r="F134" s="36"/>
      <c r="G134" s="36"/>
      <c r="H134" s="114"/>
      <c r="I134" s="114"/>
      <c r="J134" s="36"/>
      <c r="K134" s="36"/>
      <c r="L134" s="36"/>
      <c r="M134" s="36"/>
      <c r="N134" s="114"/>
      <c r="O134" s="36"/>
      <c r="P134" s="36"/>
      <c r="Q134" s="36"/>
      <c r="R134" s="36"/>
      <c r="S134" s="36"/>
      <c r="T134" s="36"/>
    </row>
    <row r="135" spans="4:20" ht="15" x14ac:dyDescent="0.2">
      <c r="D135" s="36"/>
      <c r="E135" s="36"/>
      <c r="F135" s="36"/>
      <c r="G135" s="36"/>
      <c r="H135" s="114"/>
      <c r="I135" s="114"/>
      <c r="J135" s="36"/>
      <c r="K135" s="36"/>
      <c r="L135" s="36"/>
      <c r="M135" s="36"/>
      <c r="N135" s="114"/>
      <c r="O135" s="36"/>
      <c r="P135" s="36"/>
      <c r="Q135" s="36"/>
      <c r="R135" s="36"/>
      <c r="S135" s="36"/>
      <c r="T135" s="36"/>
    </row>
    <row r="136" spans="4:20" ht="15" x14ac:dyDescent="0.2">
      <c r="D136" s="36"/>
      <c r="E136" s="36"/>
      <c r="F136" s="36"/>
      <c r="G136" s="36"/>
      <c r="H136" s="114"/>
      <c r="I136" s="114"/>
      <c r="J136" s="36"/>
      <c r="K136" s="36"/>
      <c r="L136" s="36"/>
      <c r="M136" s="36"/>
      <c r="N136" s="114"/>
      <c r="O136" s="36"/>
      <c r="P136" s="36"/>
      <c r="Q136" s="36"/>
      <c r="R136" s="36"/>
      <c r="S136" s="36"/>
      <c r="T136" s="36"/>
    </row>
    <row r="137" spans="4:20" ht="15" x14ac:dyDescent="0.2">
      <c r="D137" s="36"/>
      <c r="E137" s="36"/>
      <c r="F137" s="36"/>
      <c r="G137" s="36"/>
      <c r="H137" s="114"/>
      <c r="I137" s="114"/>
      <c r="J137" s="36"/>
      <c r="K137" s="36"/>
      <c r="L137" s="36"/>
      <c r="M137" s="36"/>
      <c r="N137" s="114"/>
      <c r="O137" s="36"/>
      <c r="P137" s="36"/>
      <c r="Q137" s="36"/>
      <c r="R137" s="36"/>
      <c r="S137" s="36"/>
      <c r="T137" s="36"/>
    </row>
    <row r="138" spans="4:20" ht="15" x14ac:dyDescent="0.2">
      <c r="D138" s="36"/>
      <c r="E138" s="36"/>
      <c r="F138" s="36"/>
      <c r="G138" s="36"/>
      <c r="H138" s="114"/>
      <c r="I138" s="114"/>
      <c r="J138" s="36"/>
      <c r="K138" s="36"/>
      <c r="L138" s="36"/>
      <c r="M138" s="36"/>
      <c r="N138" s="114"/>
      <c r="O138" s="36"/>
      <c r="P138" s="36"/>
      <c r="Q138" s="36"/>
      <c r="R138" s="36"/>
      <c r="S138" s="36"/>
      <c r="T138" s="36"/>
    </row>
    <row r="139" spans="4:20" ht="15" x14ac:dyDescent="0.2">
      <c r="D139" s="36"/>
      <c r="E139" s="36"/>
      <c r="F139" s="36"/>
      <c r="G139" s="36"/>
      <c r="H139" s="114"/>
      <c r="I139" s="114"/>
      <c r="J139" s="36"/>
      <c r="K139" s="36"/>
      <c r="L139" s="36"/>
      <c r="M139" s="36"/>
      <c r="N139" s="114"/>
      <c r="O139" s="36"/>
      <c r="P139" s="36"/>
      <c r="Q139" s="36"/>
      <c r="R139" s="36"/>
      <c r="S139" s="36"/>
      <c r="T139" s="36"/>
    </row>
    <row r="140" spans="4:20" ht="15" x14ac:dyDescent="0.2">
      <c r="D140" s="36"/>
      <c r="E140" s="36"/>
      <c r="F140" s="36"/>
      <c r="G140" s="36"/>
      <c r="H140" s="114"/>
      <c r="I140" s="114"/>
      <c r="J140" s="36"/>
      <c r="K140" s="36"/>
      <c r="L140" s="36"/>
      <c r="M140" s="36"/>
      <c r="N140" s="114"/>
      <c r="O140" s="36"/>
      <c r="P140" s="36"/>
      <c r="Q140" s="36"/>
      <c r="R140" s="36"/>
      <c r="S140" s="36"/>
      <c r="T140" s="36"/>
    </row>
    <row r="141" spans="4:20" ht="15" x14ac:dyDescent="0.2">
      <c r="D141" s="36"/>
      <c r="E141" s="36"/>
      <c r="F141" s="36"/>
      <c r="G141" s="36"/>
      <c r="H141" s="114"/>
      <c r="I141" s="114"/>
      <c r="J141" s="36"/>
      <c r="K141" s="36"/>
      <c r="L141" s="36"/>
      <c r="M141" s="36"/>
      <c r="N141" s="114"/>
      <c r="O141" s="36"/>
      <c r="P141" s="36"/>
      <c r="Q141" s="36"/>
      <c r="R141" s="36"/>
      <c r="S141" s="36"/>
      <c r="T141" s="36"/>
    </row>
    <row r="142" spans="4:20" ht="15" x14ac:dyDescent="0.2">
      <c r="D142" s="36"/>
      <c r="E142" s="36"/>
      <c r="F142" s="36"/>
      <c r="G142" s="36"/>
      <c r="H142" s="114"/>
      <c r="I142" s="114"/>
      <c r="J142" s="36"/>
      <c r="K142" s="36"/>
      <c r="L142" s="36"/>
      <c r="M142" s="36"/>
      <c r="N142" s="114"/>
      <c r="O142" s="36"/>
      <c r="P142" s="36"/>
      <c r="Q142" s="36"/>
      <c r="R142" s="36"/>
      <c r="S142" s="36"/>
      <c r="T142" s="36"/>
    </row>
    <row r="143" spans="4:20" ht="15" x14ac:dyDescent="0.2">
      <c r="D143" s="36"/>
      <c r="E143" s="36"/>
      <c r="F143" s="36"/>
      <c r="G143" s="36"/>
      <c r="H143" s="114"/>
      <c r="I143" s="114"/>
      <c r="J143" s="36"/>
      <c r="K143" s="36"/>
      <c r="L143" s="36"/>
      <c r="M143" s="36"/>
      <c r="N143" s="114"/>
      <c r="O143" s="36"/>
      <c r="P143" s="36"/>
      <c r="Q143" s="36"/>
      <c r="R143" s="36"/>
      <c r="S143" s="36"/>
      <c r="T143" s="36"/>
    </row>
    <row r="144" spans="4:20" ht="15" x14ac:dyDescent="0.2">
      <c r="D144" s="36"/>
      <c r="E144" s="36"/>
      <c r="F144" s="36"/>
      <c r="G144" s="36"/>
      <c r="H144" s="114"/>
      <c r="I144" s="114"/>
      <c r="J144" s="36"/>
      <c r="K144" s="36"/>
      <c r="L144" s="36"/>
      <c r="M144" s="36"/>
      <c r="N144" s="114"/>
      <c r="O144" s="36"/>
      <c r="P144" s="36"/>
      <c r="Q144" s="36"/>
      <c r="R144" s="36"/>
      <c r="S144" s="36"/>
      <c r="T144" s="36"/>
    </row>
    <row r="145" spans="4:20" ht="15" x14ac:dyDescent="0.2">
      <c r="D145" s="36"/>
      <c r="E145" s="36"/>
      <c r="F145" s="36"/>
      <c r="G145" s="36"/>
      <c r="H145" s="114"/>
      <c r="I145" s="114"/>
      <c r="J145" s="36"/>
      <c r="K145" s="36"/>
      <c r="L145" s="36"/>
      <c r="M145" s="36"/>
      <c r="N145" s="114"/>
      <c r="O145" s="36"/>
      <c r="P145" s="36"/>
      <c r="Q145" s="36"/>
      <c r="R145" s="36"/>
      <c r="S145" s="36"/>
      <c r="T145" s="36"/>
    </row>
    <row r="146" spans="4:20" ht="15" x14ac:dyDescent="0.2">
      <c r="D146" s="36"/>
      <c r="E146" s="36"/>
      <c r="F146" s="36"/>
      <c r="G146" s="36"/>
      <c r="H146" s="114"/>
      <c r="I146" s="114"/>
      <c r="J146" s="36"/>
      <c r="K146" s="36"/>
      <c r="L146" s="36"/>
      <c r="M146" s="36"/>
      <c r="N146" s="114"/>
      <c r="O146" s="36"/>
      <c r="P146" s="36"/>
      <c r="Q146" s="36"/>
      <c r="R146" s="36"/>
      <c r="S146" s="36"/>
      <c r="T146" s="36"/>
    </row>
    <row r="147" spans="4:20" ht="15" x14ac:dyDescent="0.2">
      <c r="D147" s="36"/>
      <c r="E147" s="36"/>
      <c r="F147" s="36"/>
      <c r="G147" s="36"/>
      <c r="H147" s="114"/>
      <c r="I147" s="114"/>
      <c r="J147" s="36"/>
      <c r="K147" s="36"/>
      <c r="L147" s="36"/>
      <c r="M147" s="36"/>
      <c r="N147" s="114"/>
      <c r="O147" s="36"/>
      <c r="P147" s="36"/>
      <c r="Q147" s="36"/>
      <c r="R147" s="36"/>
      <c r="S147" s="36"/>
      <c r="T147" s="36"/>
    </row>
    <row r="148" spans="4:20" ht="15" x14ac:dyDescent="0.2">
      <c r="D148" s="36"/>
      <c r="E148" s="36"/>
      <c r="F148" s="36"/>
      <c r="G148" s="36"/>
      <c r="H148" s="114"/>
      <c r="I148" s="114"/>
      <c r="J148" s="36"/>
      <c r="K148" s="36"/>
      <c r="L148" s="36"/>
      <c r="M148" s="36"/>
      <c r="N148" s="114"/>
      <c r="O148" s="36"/>
      <c r="P148" s="36"/>
      <c r="Q148" s="36"/>
      <c r="R148" s="36"/>
      <c r="S148" s="36"/>
      <c r="T148" s="36"/>
    </row>
    <row r="149" spans="4:20" ht="15" x14ac:dyDescent="0.2">
      <c r="D149" s="36"/>
      <c r="E149" s="36"/>
      <c r="F149" s="36"/>
      <c r="G149" s="36"/>
      <c r="H149" s="114"/>
      <c r="I149" s="114"/>
      <c r="J149" s="36"/>
      <c r="K149" s="36"/>
      <c r="L149" s="36"/>
      <c r="M149" s="36"/>
      <c r="N149" s="114"/>
      <c r="O149" s="36"/>
      <c r="P149" s="36"/>
      <c r="Q149" s="36"/>
      <c r="R149" s="36"/>
      <c r="S149" s="36"/>
      <c r="T149" s="36"/>
    </row>
    <row r="150" spans="4:20" ht="15" x14ac:dyDescent="0.2">
      <c r="D150" s="36"/>
      <c r="E150" s="36"/>
      <c r="F150" s="36"/>
      <c r="G150" s="36"/>
      <c r="H150" s="114"/>
      <c r="I150" s="114"/>
      <c r="J150" s="36"/>
      <c r="K150" s="36"/>
      <c r="L150" s="36"/>
      <c r="M150" s="36"/>
      <c r="N150" s="114"/>
      <c r="O150" s="36"/>
      <c r="P150" s="36"/>
      <c r="Q150" s="36"/>
      <c r="R150" s="36"/>
      <c r="S150" s="36"/>
      <c r="T150" s="36"/>
    </row>
    <row r="151" spans="4:20" ht="15" x14ac:dyDescent="0.2">
      <c r="D151" s="36"/>
      <c r="E151" s="36"/>
      <c r="F151" s="36"/>
      <c r="G151" s="36"/>
      <c r="H151" s="114"/>
      <c r="I151" s="114"/>
      <c r="J151" s="36"/>
      <c r="K151" s="36"/>
      <c r="L151" s="36"/>
      <c r="M151" s="36"/>
      <c r="N151" s="114"/>
      <c r="O151" s="36"/>
      <c r="P151" s="36"/>
      <c r="Q151" s="36"/>
      <c r="R151" s="36"/>
      <c r="S151" s="36"/>
      <c r="T151" s="36"/>
    </row>
    <row r="152" spans="4:20" ht="15" x14ac:dyDescent="0.2">
      <c r="D152" s="36"/>
      <c r="E152" s="36"/>
      <c r="F152" s="36"/>
      <c r="G152" s="36"/>
      <c r="H152" s="114"/>
      <c r="I152" s="114"/>
      <c r="J152" s="36"/>
      <c r="K152" s="36"/>
      <c r="L152" s="36"/>
      <c r="M152" s="36"/>
      <c r="N152" s="114"/>
      <c r="O152" s="36"/>
      <c r="P152" s="36"/>
      <c r="Q152" s="36"/>
      <c r="R152" s="36"/>
      <c r="S152" s="36"/>
      <c r="T152" s="36"/>
    </row>
    <row r="153" spans="4:20" ht="15" x14ac:dyDescent="0.2">
      <c r="D153" s="36"/>
      <c r="E153" s="36"/>
      <c r="F153" s="36"/>
      <c r="G153" s="36"/>
      <c r="H153" s="114"/>
      <c r="I153" s="114"/>
      <c r="J153" s="36"/>
      <c r="K153" s="36"/>
      <c r="L153" s="36"/>
      <c r="M153" s="36"/>
      <c r="N153" s="114"/>
      <c r="O153" s="36"/>
      <c r="P153" s="36"/>
      <c r="Q153" s="36"/>
      <c r="R153" s="36"/>
      <c r="S153" s="36"/>
      <c r="T153" s="36"/>
    </row>
    <row r="154" spans="4:20" ht="15" x14ac:dyDescent="0.2">
      <c r="D154" s="36"/>
      <c r="E154" s="36"/>
      <c r="F154" s="36"/>
      <c r="G154" s="36"/>
      <c r="H154" s="114"/>
      <c r="I154" s="114"/>
      <c r="J154" s="36"/>
      <c r="K154" s="36"/>
      <c r="L154" s="36"/>
      <c r="M154" s="36"/>
      <c r="N154" s="114"/>
      <c r="O154" s="36"/>
      <c r="P154" s="36"/>
      <c r="Q154" s="36"/>
      <c r="R154" s="36"/>
      <c r="S154" s="36"/>
      <c r="T154" s="36"/>
    </row>
    <row r="155" spans="4:20" ht="15" x14ac:dyDescent="0.2">
      <c r="D155" s="36"/>
      <c r="E155" s="36"/>
      <c r="F155" s="36"/>
      <c r="G155" s="36"/>
      <c r="H155" s="114"/>
      <c r="I155" s="114"/>
      <c r="J155" s="36"/>
      <c r="K155" s="36"/>
      <c r="L155" s="36"/>
      <c r="M155" s="36"/>
      <c r="N155" s="114"/>
      <c r="O155" s="36"/>
      <c r="P155" s="36"/>
      <c r="Q155" s="36"/>
      <c r="R155" s="36"/>
      <c r="S155" s="36"/>
      <c r="T155" s="36"/>
    </row>
    <row r="156" spans="4:20" ht="15" x14ac:dyDescent="0.2">
      <c r="D156" s="36"/>
      <c r="E156" s="36"/>
      <c r="F156" s="36"/>
      <c r="G156" s="36"/>
      <c r="H156" s="114"/>
      <c r="I156" s="114"/>
      <c r="J156" s="36"/>
      <c r="K156" s="36"/>
      <c r="L156" s="36"/>
      <c r="M156" s="36"/>
      <c r="N156" s="114"/>
      <c r="O156" s="36"/>
      <c r="P156" s="36"/>
      <c r="Q156" s="36"/>
      <c r="R156" s="36"/>
      <c r="S156" s="36"/>
      <c r="T156" s="36"/>
    </row>
    <row r="157" spans="4:20" ht="15" x14ac:dyDescent="0.2">
      <c r="D157" s="36"/>
      <c r="E157" s="36"/>
      <c r="F157" s="36"/>
      <c r="G157" s="36"/>
      <c r="H157" s="114"/>
      <c r="I157" s="114"/>
      <c r="J157" s="36"/>
      <c r="K157" s="36"/>
      <c r="L157" s="36"/>
      <c r="M157" s="36"/>
      <c r="N157" s="114"/>
      <c r="O157" s="36"/>
      <c r="P157" s="36"/>
      <c r="Q157" s="36"/>
      <c r="R157" s="36"/>
      <c r="S157" s="36"/>
      <c r="T157" s="36"/>
    </row>
    <row r="158" spans="4:20" ht="15" x14ac:dyDescent="0.2">
      <c r="D158" s="36"/>
      <c r="E158" s="36"/>
      <c r="F158" s="36"/>
      <c r="G158" s="36"/>
      <c r="H158" s="114"/>
      <c r="I158" s="114"/>
      <c r="J158" s="36"/>
      <c r="K158" s="36"/>
      <c r="L158" s="36"/>
      <c r="M158" s="36"/>
      <c r="N158" s="114"/>
      <c r="O158" s="36"/>
      <c r="P158" s="36"/>
      <c r="Q158" s="36"/>
      <c r="R158" s="36"/>
      <c r="S158" s="36"/>
      <c r="T158" s="36"/>
    </row>
    <row r="159" spans="4:20" ht="15" x14ac:dyDescent="0.2">
      <c r="D159" s="36"/>
      <c r="E159" s="36"/>
      <c r="F159" s="36"/>
      <c r="G159" s="36"/>
      <c r="H159" s="114"/>
      <c r="I159" s="114"/>
      <c r="J159" s="36"/>
      <c r="K159" s="36"/>
      <c r="L159" s="36"/>
      <c r="M159" s="36"/>
      <c r="N159" s="114"/>
      <c r="O159" s="36"/>
      <c r="P159" s="36"/>
      <c r="Q159" s="36"/>
      <c r="R159" s="36"/>
      <c r="S159" s="36"/>
      <c r="T159" s="36"/>
    </row>
    <row r="160" spans="4:20" ht="15" x14ac:dyDescent="0.2">
      <c r="D160" s="36"/>
      <c r="E160" s="36"/>
      <c r="F160" s="36"/>
      <c r="G160" s="36"/>
      <c r="H160" s="114"/>
      <c r="I160" s="114"/>
      <c r="J160" s="36"/>
      <c r="K160" s="36"/>
      <c r="L160" s="36"/>
      <c r="M160" s="36"/>
      <c r="N160" s="114"/>
      <c r="O160" s="36"/>
      <c r="P160" s="36"/>
      <c r="Q160" s="36"/>
      <c r="R160" s="36"/>
      <c r="S160" s="36"/>
      <c r="T160" s="36"/>
    </row>
    <row r="161" spans="4:20" ht="15" x14ac:dyDescent="0.2">
      <c r="D161" s="36"/>
      <c r="E161" s="36"/>
      <c r="F161" s="36"/>
      <c r="G161" s="36"/>
      <c r="H161" s="114"/>
      <c r="I161" s="114"/>
      <c r="J161" s="36"/>
      <c r="K161" s="36"/>
      <c r="L161" s="36"/>
      <c r="M161" s="36"/>
      <c r="N161" s="114"/>
      <c r="O161" s="36"/>
      <c r="P161" s="36"/>
      <c r="Q161" s="36"/>
      <c r="R161" s="36"/>
      <c r="S161" s="36"/>
      <c r="T161" s="36"/>
    </row>
    <row r="162" spans="4:20" ht="15" x14ac:dyDescent="0.2">
      <c r="D162" s="36"/>
      <c r="E162" s="36"/>
      <c r="F162" s="36"/>
      <c r="G162" s="36"/>
      <c r="H162" s="114"/>
      <c r="I162" s="114"/>
      <c r="J162" s="36"/>
      <c r="K162" s="36"/>
      <c r="L162" s="36"/>
      <c r="M162" s="36"/>
      <c r="N162" s="114"/>
      <c r="O162" s="36"/>
      <c r="P162" s="36"/>
      <c r="Q162" s="36"/>
      <c r="R162" s="36"/>
      <c r="S162" s="36"/>
      <c r="T162" s="36"/>
    </row>
    <row r="163" spans="4:20" ht="15" x14ac:dyDescent="0.2">
      <c r="D163" s="36"/>
      <c r="E163" s="36"/>
      <c r="F163" s="36"/>
      <c r="G163" s="36"/>
      <c r="H163" s="114"/>
      <c r="I163" s="114"/>
      <c r="J163" s="36"/>
      <c r="K163" s="36"/>
      <c r="L163" s="36"/>
      <c r="M163" s="36"/>
      <c r="N163" s="114"/>
      <c r="O163" s="36"/>
      <c r="P163" s="36"/>
      <c r="Q163" s="36"/>
      <c r="R163" s="36"/>
      <c r="S163" s="36"/>
      <c r="T163" s="36"/>
    </row>
    <row r="164" spans="4:20" ht="15" x14ac:dyDescent="0.2">
      <c r="D164" s="36"/>
      <c r="E164" s="36"/>
      <c r="F164" s="36"/>
      <c r="G164" s="36"/>
      <c r="H164" s="114"/>
      <c r="I164" s="114"/>
      <c r="J164" s="36"/>
      <c r="K164" s="36"/>
      <c r="L164" s="36"/>
      <c r="M164" s="36"/>
      <c r="N164" s="114"/>
      <c r="O164" s="36"/>
      <c r="P164" s="36"/>
      <c r="Q164" s="36"/>
      <c r="R164" s="36"/>
      <c r="S164" s="36"/>
      <c r="T164" s="36"/>
    </row>
    <row r="165" spans="4:20" ht="15" x14ac:dyDescent="0.2">
      <c r="D165" s="36"/>
      <c r="E165" s="36"/>
      <c r="F165" s="36"/>
      <c r="G165" s="36"/>
      <c r="H165" s="114"/>
      <c r="I165" s="114"/>
      <c r="J165" s="36"/>
      <c r="K165" s="36"/>
      <c r="L165" s="36"/>
      <c r="M165" s="36"/>
      <c r="N165" s="114"/>
      <c r="O165" s="36"/>
      <c r="P165" s="36"/>
      <c r="Q165" s="36"/>
      <c r="R165" s="36"/>
      <c r="S165" s="36"/>
      <c r="T165" s="36"/>
    </row>
    <row r="166" spans="4:20" ht="15" x14ac:dyDescent="0.2">
      <c r="D166" s="36"/>
      <c r="E166" s="36"/>
      <c r="F166" s="36"/>
      <c r="G166" s="36"/>
      <c r="H166" s="114"/>
      <c r="I166" s="114"/>
      <c r="J166" s="36"/>
      <c r="K166" s="36"/>
      <c r="L166" s="36"/>
      <c r="M166" s="36"/>
      <c r="N166" s="114"/>
      <c r="O166" s="36"/>
      <c r="P166" s="36"/>
      <c r="Q166" s="36"/>
      <c r="R166" s="36"/>
      <c r="S166" s="36"/>
      <c r="T166" s="36"/>
    </row>
    <row r="167" spans="4:20" ht="15" x14ac:dyDescent="0.2">
      <c r="D167" s="36"/>
      <c r="E167" s="36"/>
      <c r="F167" s="36"/>
      <c r="G167" s="36"/>
      <c r="H167" s="114"/>
      <c r="I167" s="114"/>
      <c r="J167" s="36"/>
      <c r="K167" s="36"/>
      <c r="L167" s="36"/>
      <c r="M167" s="36"/>
      <c r="N167" s="114"/>
      <c r="O167" s="36"/>
      <c r="P167" s="36"/>
      <c r="Q167" s="36"/>
      <c r="R167" s="36"/>
      <c r="S167" s="36"/>
      <c r="T167" s="36"/>
    </row>
    <row r="168" spans="4:20" ht="15" x14ac:dyDescent="0.2">
      <c r="D168" s="36"/>
      <c r="E168" s="36"/>
      <c r="F168" s="36"/>
      <c r="G168" s="36"/>
      <c r="H168" s="114"/>
      <c r="I168" s="114"/>
      <c r="J168" s="36"/>
      <c r="K168" s="36"/>
      <c r="L168" s="36"/>
      <c r="M168" s="36"/>
      <c r="N168" s="114"/>
      <c r="O168" s="36"/>
      <c r="P168" s="36"/>
      <c r="Q168" s="36"/>
      <c r="R168" s="36"/>
      <c r="S168" s="36"/>
      <c r="T168" s="36"/>
    </row>
    <row r="169" spans="4:20" ht="15" x14ac:dyDescent="0.2">
      <c r="D169" s="36"/>
      <c r="E169" s="36"/>
      <c r="F169" s="36"/>
      <c r="G169" s="36"/>
      <c r="H169" s="114"/>
      <c r="I169" s="114"/>
      <c r="J169" s="36"/>
      <c r="K169" s="36"/>
      <c r="L169" s="36"/>
      <c r="M169" s="36"/>
      <c r="N169" s="114"/>
      <c r="O169" s="36"/>
      <c r="P169" s="36"/>
      <c r="Q169" s="36"/>
      <c r="R169" s="36"/>
      <c r="S169" s="36"/>
      <c r="T169" s="36"/>
    </row>
    <row r="170" spans="4:20" ht="15" x14ac:dyDescent="0.2">
      <c r="D170" s="36"/>
      <c r="E170" s="36"/>
      <c r="F170" s="36"/>
      <c r="G170" s="36"/>
      <c r="H170" s="114"/>
      <c r="I170" s="114"/>
      <c r="J170" s="36"/>
      <c r="K170" s="36"/>
      <c r="L170" s="36"/>
      <c r="M170" s="36"/>
      <c r="N170" s="114"/>
      <c r="O170" s="36"/>
      <c r="P170" s="36"/>
      <c r="Q170" s="36"/>
      <c r="R170" s="36"/>
      <c r="S170" s="36"/>
      <c r="T170" s="36"/>
    </row>
    <row r="171" spans="4:20" ht="15" x14ac:dyDescent="0.2">
      <c r="D171" s="36"/>
      <c r="E171" s="36"/>
      <c r="F171" s="36"/>
      <c r="G171" s="36"/>
      <c r="H171" s="114"/>
      <c r="I171" s="114"/>
      <c r="J171" s="36"/>
      <c r="K171" s="36"/>
      <c r="L171" s="36"/>
      <c r="M171" s="36"/>
      <c r="N171" s="114"/>
      <c r="O171" s="36"/>
      <c r="P171" s="36"/>
      <c r="Q171" s="36"/>
      <c r="R171" s="36"/>
      <c r="S171" s="36"/>
      <c r="T171" s="36"/>
    </row>
    <row r="172" spans="4:20" ht="15" x14ac:dyDescent="0.2">
      <c r="D172" s="36"/>
      <c r="E172" s="36"/>
      <c r="F172" s="36"/>
      <c r="G172" s="36"/>
      <c r="H172" s="114"/>
      <c r="I172" s="114"/>
      <c r="J172" s="36"/>
      <c r="K172" s="36"/>
      <c r="L172" s="36"/>
      <c r="M172" s="36"/>
      <c r="N172" s="114"/>
      <c r="O172" s="36"/>
      <c r="P172" s="36"/>
      <c r="Q172" s="36"/>
      <c r="R172" s="36"/>
      <c r="S172" s="36"/>
      <c r="T172" s="36"/>
    </row>
    <row r="173" spans="4:20" ht="15" x14ac:dyDescent="0.2">
      <c r="D173" s="36"/>
      <c r="E173" s="36"/>
      <c r="F173" s="36"/>
      <c r="G173" s="36"/>
      <c r="H173" s="114"/>
      <c r="I173" s="114"/>
      <c r="J173" s="36"/>
      <c r="K173" s="36"/>
      <c r="L173" s="36"/>
      <c r="M173" s="36"/>
      <c r="N173" s="114"/>
      <c r="O173" s="36"/>
      <c r="P173" s="36"/>
      <c r="Q173" s="36"/>
      <c r="R173" s="36"/>
      <c r="S173" s="36"/>
      <c r="T173" s="36"/>
    </row>
    <row r="174" spans="4:20" ht="15" x14ac:dyDescent="0.2">
      <c r="D174" s="36"/>
      <c r="E174" s="36"/>
      <c r="F174" s="36"/>
      <c r="G174" s="36"/>
      <c r="H174" s="114"/>
      <c r="I174" s="114"/>
      <c r="J174" s="36"/>
      <c r="K174" s="36"/>
      <c r="L174" s="36"/>
      <c r="M174" s="36"/>
      <c r="N174" s="114"/>
      <c r="O174" s="36"/>
      <c r="P174" s="36"/>
      <c r="Q174" s="36"/>
      <c r="R174" s="36"/>
      <c r="S174" s="36"/>
      <c r="T174" s="36"/>
    </row>
    <row r="175" spans="4:20" ht="15" x14ac:dyDescent="0.2">
      <c r="D175" s="36"/>
      <c r="E175" s="36"/>
      <c r="F175" s="36"/>
      <c r="G175" s="36"/>
      <c r="H175" s="114"/>
      <c r="I175" s="114"/>
      <c r="J175" s="36"/>
      <c r="K175" s="36"/>
      <c r="L175" s="36"/>
      <c r="M175" s="36"/>
      <c r="N175" s="114"/>
      <c r="O175" s="36"/>
      <c r="P175" s="36"/>
      <c r="Q175" s="36"/>
      <c r="R175" s="36"/>
      <c r="S175" s="36"/>
      <c r="T175" s="36"/>
    </row>
    <row r="176" spans="4:20" ht="15" x14ac:dyDescent="0.2">
      <c r="D176" s="36"/>
      <c r="E176" s="36"/>
      <c r="F176" s="36"/>
      <c r="G176" s="36"/>
      <c r="H176" s="114"/>
      <c r="I176" s="114"/>
      <c r="J176" s="36"/>
      <c r="K176" s="36"/>
      <c r="L176" s="36"/>
      <c r="M176" s="36"/>
      <c r="N176" s="114"/>
      <c r="O176" s="36"/>
      <c r="P176" s="36"/>
      <c r="Q176" s="36"/>
      <c r="R176" s="36"/>
      <c r="S176" s="36"/>
      <c r="T176" s="36"/>
    </row>
    <row r="177" spans="4:20" ht="15" x14ac:dyDescent="0.2">
      <c r="D177" s="36"/>
      <c r="E177" s="36"/>
      <c r="F177" s="36"/>
      <c r="G177" s="36"/>
      <c r="H177" s="114"/>
      <c r="I177" s="114"/>
      <c r="J177" s="36"/>
      <c r="K177" s="36"/>
      <c r="L177" s="36"/>
      <c r="M177" s="36"/>
      <c r="N177" s="114"/>
      <c r="O177" s="36"/>
      <c r="P177" s="36"/>
      <c r="Q177" s="36"/>
      <c r="R177" s="36"/>
      <c r="S177" s="36"/>
      <c r="T177" s="36"/>
    </row>
    <row r="178" spans="4:20" ht="15" x14ac:dyDescent="0.2">
      <c r="D178" s="36"/>
      <c r="E178" s="36"/>
      <c r="F178" s="36"/>
      <c r="G178" s="36"/>
      <c r="H178" s="114"/>
      <c r="I178" s="114"/>
      <c r="J178" s="36"/>
      <c r="K178" s="36"/>
      <c r="L178" s="36"/>
      <c r="M178" s="36"/>
      <c r="N178" s="114"/>
      <c r="O178" s="36"/>
      <c r="P178" s="36"/>
      <c r="Q178" s="36"/>
      <c r="R178" s="36"/>
      <c r="S178" s="36"/>
      <c r="T178" s="36"/>
    </row>
    <row r="179" spans="4:20" ht="15" x14ac:dyDescent="0.2">
      <c r="D179" s="36"/>
      <c r="E179" s="36"/>
      <c r="F179" s="36"/>
      <c r="G179" s="36"/>
      <c r="H179" s="114"/>
      <c r="I179" s="114"/>
      <c r="J179" s="36"/>
      <c r="K179" s="36"/>
      <c r="L179" s="36"/>
      <c r="M179" s="36"/>
      <c r="N179" s="114"/>
      <c r="O179" s="36"/>
      <c r="P179" s="36"/>
      <c r="Q179" s="36"/>
      <c r="R179" s="36"/>
      <c r="S179" s="36"/>
      <c r="T179" s="36"/>
    </row>
    <row r="180" spans="4:20" ht="15" x14ac:dyDescent="0.2">
      <c r="D180" s="36"/>
      <c r="E180" s="36"/>
      <c r="F180" s="36"/>
      <c r="G180" s="36"/>
      <c r="H180" s="114"/>
      <c r="I180" s="114"/>
      <c r="J180" s="36"/>
      <c r="K180" s="36"/>
      <c r="L180" s="36"/>
      <c r="M180" s="36"/>
      <c r="N180" s="114"/>
      <c r="O180" s="36"/>
      <c r="P180" s="36"/>
      <c r="Q180" s="36"/>
      <c r="R180" s="36"/>
      <c r="S180" s="36"/>
      <c r="T180" s="36"/>
    </row>
    <row r="181" spans="4:20" ht="15" x14ac:dyDescent="0.2">
      <c r="D181" s="36"/>
      <c r="E181" s="36"/>
      <c r="F181" s="36"/>
      <c r="G181" s="36"/>
      <c r="H181" s="114"/>
      <c r="I181" s="114"/>
      <c r="J181" s="36"/>
      <c r="K181" s="36"/>
      <c r="L181" s="36"/>
      <c r="M181" s="36"/>
      <c r="N181" s="114"/>
      <c r="O181" s="36"/>
      <c r="P181" s="36"/>
      <c r="Q181" s="36"/>
      <c r="R181" s="36"/>
      <c r="S181" s="36"/>
      <c r="T181" s="36"/>
    </row>
    <row r="182" spans="4:20" ht="15" x14ac:dyDescent="0.2">
      <c r="D182" s="36"/>
      <c r="E182" s="36"/>
      <c r="F182" s="36"/>
      <c r="G182" s="36"/>
      <c r="H182" s="114"/>
      <c r="I182" s="114"/>
      <c r="J182" s="36"/>
      <c r="K182" s="36"/>
      <c r="L182" s="36"/>
      <c r="M182" s="36"/>
      <c r="N182" s="114"/>
      <c r="O182" s="36"/>
      <c r="P182" s="36"/>
      <c r="Q182" s="36"/>
      <c r="R182" s="36"/>
      <c r="S182" s="36"/>
      <c r="T182" s="36"/>
    </row>
    <row r="183" spans="4:20" ht="15" x14ac:dyDescent="0.2">
      <c r="D183" s="36"/>
      <c r="E183" s="36"/>
      <c r="F183" s="36"/>
      <c r="G183" s="36"/>
      <c r="H183" s="114"/>
      <c r="I183" s="114"/>
      <c r="J183" s="36"/>
      <c r="K183" s="36"/>
      <c r="L183" s="36"/>
      <c r="M183" s="36"/>
      <c r="N183" s="114"/>
      <c r="O183" s="36"/>
      <c r="P183" s="36"/>
      <c r="Q183" s="36"/>
      <c r="R183" s="36"/>
      <c r="S183" s="36"/>
      <c r="T183" s="36"/>
    </row>
    <row r="184" spans="4:20" ht="15" x14ac:dyDescent="0.2">
      <c r="D184" s="36"/>
      <c r="E184" s="36"/>
      <c r="F184" s="36"/>
      <c r="G184" s="36"/>
      <c r="H184" s="114"/>
      <c r="I184" s="114"/>
      <c r="J184" s="36"/>
      <c r="K184" s="36"/>
      <c r="L184" s="36"/>
      <c r="M184" s="36"/>
      <c r="N184" s="114"/>
      <c r="O184" s="36"/>
      <c r="P184" s="36"/>
      <c r="Q184" s="36"/>
      <c r="R184" s="36"/>
      <c r="S184" s="36"/>
      <c r="T184" s="36"/>
    </row>
    <row r="185" spans="4:20" ht="15" x14ac:dyDescent="0.2">
      <c r="D185" s="36"/>
      <c r="E185" s="36"/>
      <c r="F185" s="36"/>
      <c r="G185" s="36"/>
      <c r="H185" s="114"/>
      <c r="I185" s="114"/>
      <c r="J185" s="36"/>
      <c r="K185" s="36"/>
      <c r="L185" s="36"/>
      <c r="M185" s="36"/>
      <c r="N185" s="114"/>
      <c r="O185" s="36"/>
      <c r="P185" s="36"/>
      <c r="Q185" s="36"/>
      <c r="R185" s="36"/>
      <c r="S185" s="36"/>
      <c r="T185" s="36"/>
    </row>
    <row r="186" spans="4:20" ht="15" x14ac:dyDescent="0.2">
      <c r="D186" s="36"/>
      <c r="E186" s="36"/>
      <c r="F186" s="36"/>
      <c r="G186" s="36"/>
      <c r="H186" s="114"/>
      <c r="I186" s="114"/>
      <c r="J186" s="36"/>
      <c r="K186" s="36"/>
      <c r="L186" s="36"/>
      <c r="M186" s="36"/>
      <c r="N186" s="114"/>
      <c r="O186" s="36"/>
      <c r="P186" s="36"/>
      <c r="Q186" s="36"/>
      <c r="R186" s="36"/>
      <c r="S186" s="36"/>
      <c r="T186" s="36"/>
    </row>
    <row r="187" spans="4:20" ht="15" x14ac:dyDescent="0.2">
      <c r="D187" s="36"/>
      <c r="E187" s="36"/>
      <c r="F187" s="36"/>
      <c r="G187" s="36"/>
      <c r="H187" s="114"/>
      <c r="I187" s="114"/>
      <c r="J187" s="36"/>
      <c r="K187" s="36"/>
      <c r="L187" s="36"/>
      <c r="M187" s="36"/>
      <c r="N187" s="114"/>
      <c r="O187" s="36"/>
      <c r="P187" s="36"/>
      <c r="Q187" s="36"/>
      <c r="R187" s="36"/>
      <c r="S187" s="36"/>
      <c r="T187" s="36"/>
    </row>
    <row r="188" spans="4:20" ht="15" x14ac:dyDescent="0.2">
      <c r="D188" s="36"/>
      <c r="E188" s="36"/>
      <c r="F188" s="36"/>
      <c r="G188" s="36"/>
      <c r="H188" s="114"/>
      <c r="I188" s="114"/>
      <c r="J188" s="36"/>
      <c r="K188" s="36"/>
      <c r="L188" s="36"/>
      <c r="M188" s="36"/>
      <c r="N188" s="114"/>
      <c r="O188" s="36"/>
      <c r="P188" s="36"/>
      <c r="Q188" s="36"/>
      <c r="R188" s="36"/>
      <c r="S188" s="36"/>
      <c r="T188" s="36"/>
    </row>
    <row r="189" spans="4:20" ht="15" x14ac:dyDescent="0.2">
      <c r="D189" s="36"/>
      <c r="E189" s="36"/>
      <c r="F189" s="36"/>
      <c r="G189" s="36"/>
      <c r="H189" s="114"/>
      <c r="I189" s="114"/>
      <c r="J189" s="36"/>
      <c r="K189" s="36"/>
      <c r="L189" s="36"/>
      <c r="M189" s="36"/>
      <c r="N189" s="114"/>
      <c r="O189" s="36"/>
      <c r="P189" s="36"/>
      <c r="Q189" s="36"/>
      <c r="R189" s="36"/>
      <c r="S189" s="36"/>
      <c r="T189" s="36"/>
    </row>
    <row r="190" spans="4:20" ht="15" x14ac:dyDescent="0.2">
      <c r="D190" s="36"/>
      <c r="E190" s="36"/>
      <c r="F190" s="36"/>
      <c r="G190" s="36"/>
      <c r="H190" s="114"/>
      <c r="I190" s="114"/>
      <c r="J190" s="36"/>
      <c r="K190" s="36"/>
      <c r="L190" s="36"/>
      <c r="M190" s="36"/>
      <c r="N190" s="114"/>
      <c r="O190" s="36"/>
      <c r="P190" s="36"/>
      <c r="Q190" s="36"/>
      <c r="R190" s="36"/>
      <c r="S190" s="36"/>
      <c r="T190" s="36"/>
    </row>
    <row r="191" spans="4:20" ht="15" x14ac:dyDescent="0.2">
      <c r="D191" s="36"/>
      <c r="E191" s="36"/>
      <c r="F191" s="36"/>
      <c r="G191" s="36"/>
      <c r="H191" s="114"/>
      <c r="I191" s="114"/>
      <c r="J191" s="36"/>
      <c r="K191" s="36"/>
      <c r="L191" s="36"/>
      <c r="M191" s="36"/>
      <c r="N191" s="114"/>
      <c r="O191" s="36"/>
      <c r="P191" s="36"/>
      <c r="Q191" s="36"/>
      <c r="R191" s="36"/>
      <c r="S191" s="36"/>
      <c r="T191" s="36"/>
    </row>
    <row r="192" spans="4:20" ht="15" x14ac:dyDescent="0.2">
      <c r="D192" s="36"/>
      <c r="E192" s="36"/>
      <c r="F192" s="36"/>
      <c r="G192" s="36"/>
      <c r="H192" s="114"/>
      <c r="I192" s="114"/>
      <c r="J192" s="36"/>
      <c r="K192" s="36"/>
      <c r="L192" s="36"/>
      <c r="M192" s="36"/>
      <c r="N192" s="114"/>
      <c r="O192" s="36"/>
      <c r="P192" s="36"/>
      <c r="Q192" s="36"/>
      <c r="R192" s="36"/>
      <c r="S192" s="36"/>
      <c r="T192" s="36"/>
    </row>
    <row r="193" spans="4:20" ht="15" x14ac:dyDescent="0.2">
      <c r="D193" s="36"/>
      <c r="E193" s="36"/>
      <c r="F193" s="36"/>
      <c r="G193" s="36"/>
      <c r="H193" s="114"/>
      <c r="I193" s="114"/>
      <c r="J193" s="36"/>
      <c r="K193" s="36"/>
      <c r="L193" s="36"/>
      <c r="M193" s="36"/>
      <c r="N193" s="114"/>
      <c r="O193" s="36"/>
      <c r="P193" s="36"/>
      <c r="Q193" s="36"/>
      <c r="R193" s="36"/>
      <c r="S193" s="36"/>
      <c r="T193" s="36"/>
    </row>
    <row r="194" spans="4:20" ht="15" x14ac:dyDescent="0.2">
      <c r="D194" s="36"/>
      <c r="E194" s="36"/>
      <c r="F194" s="36"/>
      <c r="G194" s="36"/>
      <c r="H194" s="114"/>
      <c r="I194" s="114"/>
      <c r="J194" s="36"/>
      <c r="K194" s="36"/>
      <c r="L194" s="36"/>
      <c r="M194" s="36"/>
      <c r="N194" s="114"/>
      <c r="O194" s="36"/>
      <c r="P194" s="36"/>
      <c r="Q194" s="36"/>
      <c r="R194" s="36"/>
      <c r="S194" s="36"/>
      <c r="T194" s="36"/>
    </row>
    <row r="195" spans="4:20" ht="15" x14ac:dyDescent="0.2">
      <c r="D195" s="36"/>
      <c r="E195" s="36"/>
      <c r="F195" s="36"/>
      <c r="G195" s="36"/>
      <c r="H195" s="114"/>
      <c r="I195" s="114"/>
      <c r="J195" s="36"/>
      <c r="K195" s="36"/>
      <c r="L195" s="36"/>
      <c r="M195" s="36"/>
      <c r="N195" s="114"/>
      <c r="O195" s="36"/>
      <c r="P195" s="36"/>
      <c r="Q195" s="36"/>
      <c r="R195" s="36"/>
      <c r="S195" s="36"/>
      <c r="T195" s="36"/>
    </row>
    <row r="196" spans="4:20" ht="15" x14ac:dyDescent="0.2">
      <c r="D196" s="36"/>
      <c r="E196" s="36"/>
      <c r="F196" s="36"/>
      <c r="G196" s="36"/>
      <c r="H196" s="114"/>
      <c r="I196" s="114"/>
      <c r="J196" s="36"/>
      <c r="K196" s="36"/>
      <c r="L196" s="36"/>
      <c r="M196" s="36"/>
      <c r="N196" s="114"/>
      <c r="O196" s="36"/>
      <c r="P196" s="36"/>
      <c r="Q196" s="36"/>
      <c r="R196" s="36"/>
      <c r="S196" s="36"/>
      <c r="T196" s="36"/>
    </row>
    <row r="197" spans="4:20" ht="15" x14ac:dyDescent="0.2">
      <c r="D197" s="36"/>
      <c r="E197" s="36"/>
      <c r="F197" s="36"/>
      <c r="G197" s="36"/>
      <c r="H197" s="114"/>
      <c r="I197" s="114"/>
      <c r="J197" s="36"/>
      <c r="K197" s="36"/>
      <c r="L197" s="36"/>
      <c r="M197" s="36"/>
      <c r="N197" s="114"/>
      <c r="O197" s="36"/>
      <c r="P197" s="36"/>
      <c r="Q197" s="36"/>
      <c r="R197" s="36"/>
      <c r="S197" s="36"/>
      <c r="T197" s="36"/>
    </row>
    <row r="198" spans="4:20" ht="15" x14ac:dyDescent="0.2">
      <c r="D198" s="36"/>
      <c r="E198" s="36"/>
      <c r="F198" s="36"/>
      <c r="G198" s="36"/>
      <c r="H198" s="114"/>
      <c r="I198" s="114"/>
      <c r="J198" s="36"/>
      <c r="K198" s="36"/>
      <c r="L198" s="36"/>
      <c r="M198" s="36"/>
      <c r="N198" s="114"/>
      <c r="O198" s="36"/>
      <c r="P198" s="36"/>
      <c r="Q198" s="36"/>
      <c r="R198" s="36"/>
      <c r="S198" s="36"/>
      <c r="T198" s="36"/>
    </row>
    <row r="199" spans="4:20" ht="15" x14ac:dyDescent="0.2">
      <c r="D199" s="36"/>
      <c r="E199" s="36"/>
      <c r="F199" s="36"/>
      <c r="G199" s="36"/>
      <c r="H199" s="114"/>
      <c r="I199" s="114"/>
      <c r="J199" s="36"/>
      <c r="K199" s="36"/>
      <c r="L199" s="36"/>
      <c r="M199" s="36"/>
      <c r="N199" s="114"/>
      <c r="O199" s="36"/>
      <c r="P199" s="36"/>
      <c r="Q199" s="36"/>
      <c r="R199" s="36"/>
      <c r="S199" s="36"/>
      <c r="T199" s="36"/>
    </row>
    <row r="200" spans="4:20" ht="15" x14ac:dyDescent="0.2">
      <c r="D200" s="36"/>
      <c r="E200" s="36"/>
      <c r="F200" s="36"/>
      <c r="G200" s="36"/>
      <c r="H200" s="114"/>
      <c r="I200" s="114"/>
      <c r="J200" s="36"/>
      <c r="K200" s="36"/>
      <c r="L200" s="36"/>
      <c r="M200" s="36"/>
      <c r="N200" s="114"/>
      <c r="O200" s="36"/>
      <c r="P200" s="36"/>
      <c r="Q200" s="36"/>
      <c r="R200" s="36"/>
      <c r="S200" s="36"/>
      <c r="T200" s="36"/>
    </row>
    <row r="201" spans="4:20" ht="15" x14ac:dyDescent="0.2">
      <c r="D201" s="36"/>
      <c r="E201" s="36"/>
      <c r="F201" s="36"/>
      <c r="G201" s="36"/>
      <c r="H201" s="114"/>
      <c r="I201" s="114"/>
      <c r="J201" s="36"/>
      <c r="K201" s="36"/>
      <c r="L201" s="36"/>
      <c r="M201" s="36"/>
      <c r="N201" s="114"/>
      <c r="O201" s="36"/>
      <c r="P201" s="36"/>
      <c r="Q201" s="36"/>
      <c r="R201" s="36"/>
      <c r="S201" s="36"/>
      <c r="T201" s="36"/>
    </row>
    <row r="202" spans="4:20" ht="15" x14ac:dyDescent="0.2">
      <c r="D202" s="36"/>
      <c r="E202" s="36"/>
      <c r="F202" s="36"/>
      <c r="G202" s="36"/>
      <c r="H202" s="114"/>
      <c r="I202" s="114"/>
      <c r="J202" s="36"/>
      <c r="K202" s="36"/>
      <c r="L202" s="36"/>
      <c r="M202" s="36"/>
      <c r="N202" s="114"/>
      <c r="O202" s="36"/>
      <c r="P202" s="36"/>
      <c r="Q202" s="36"/>
      <c r="R202" s="36"/>
      <c r="S202" s="36"/>
      <c r="T202" s="36"/>
    </row>
    <row r="203" spans="4:20" ht="15" x14ac:dyDescent="0.2">
      <c r="D203" s="36"/>
      <c r="E203" s="36"/>
      <c r="F203" s="36"/>
      <c r="G203" s="36"/>
      <c r="H203" s="114"/>
      <c r="I203" s="114"/>
      <c r="J203" s="36"/>
      <c r="K203" s="36"/>
      <c r="L203" s="36"/>
      <c r="M203" s="36"/>
      <c r="N203" s="114"/>
      <c r="O203" s="36"/>
      <c r="P203" s="36"/>
      <c r="Q203" s="36"/>
      <c r="R203" s="36"/>
      <c r="S203" s="36"/>
      <c r="T203" s="36"/>
    </row>
    <row r="204" spans="4:20" ht="15" x14ac:dyDescent="0.2">
      <c r="D204" s="36"/>
      <c r="E204" s="36"/>
      <c r="F204" s="36"/>
      <c r="G204" s="36"/>
      <c r="H204" s="114"/>
      <c r="I204" s="114"/>
      <c r="J204" s="36"/>
      <c r="K204" s="36"/>
      <c r="L204" s="36"/>
      <c r="M204" s="36"/>
      <c r="N204" s="114"/>
      <c r="O204" s="36"/>
      <c r="P204" s="36"/>
      <c r="Q204" s="36"/>
      <c r="R204" s="36"/>
      <c r="S204" s="36"/>
      <c r="T204" s="36"/>
    </row>
    <row r="205" spans="4:20" ht="15" x14ac:dyDescent="0.2">
      <c r="D205" s="36"/>
      <c r="E205" s="36"/>
      <c r="F205" s="36"/>
      <c r="G205" s="36"/>
      <c r="H205" s="114"/>
      <c r="I205" s="114"/>
      <c r="J205" s="36"/>
      <c r="K205" s="36"/>
      <c r="L205" s="36"/>
      <c r="M205" s="36"/>
      <c r="N205" s="114"/>
      <c r="O205" s="36"/>
      <c r="P205" s="36"/>
      <c r="Q205" s="36"/>
      <c r="R205" s="36"/>
      <c r="S205" s="36"/>
      <c r="T205" s="36"/>
    </row>
    <row r="206" spans="4:20" ht="15" x14ac:dyDescent="0.2">
      <c r="D206" s="36"/>
      <c r="E206" s="36"/>
      <c r="F206" s="36"/>
      <c r="G206" s="36"/>
      <c r="H206" s="114"/>
      <c r="I206" s="114"/>
      <c r="J206" s="36"/>
      <c r="K206" s="36"/>
      <c r="L206" s="36"/>
      <c r="M206" s="36"/>
      <c r="N206" s="114"/>
      <c r="O206" s="36"/>
      <c r="P206" s="36"/>
      <c r="Q206" s="36"/>
      <c r="R206" s="36"/>
      <c r="S206" s="36"/>
      <c r="T206" s="36"/>
    </row>
    <row r="207" spans="4:20" ht="15" x14ac:dyDescent="0.2">
      <c r="D207" s="36"/>
      <c r="E207" s="36"/>
      <c r="F207" s="36"/>
      <c r="G207" s="36"/>
      <c r="H207" s="114"/>
      <c r="I207" s="114"/>
      <c r="J207" s="36"/>
      <c r="K207" s="36"/>
      <c r="L207" s="36"/>
      <c r="M207" s="36"/>
      <c r="N207" s="114"/>
      <c r="O207" s="36"/>
      <c r="P207" s="36"/>
      <c r="Q207" s="36"/>
      <c r="R207" s="36"/>
      <c r="S207" s="36"/>
      <c r="T207" s="36"/>
    </row>
    <row r="208" spans="4:20" ht="15" x14ac:dyDescent="0.2">
      <c r="D208" s="36"/>
      <c r="E208" s="36"/>
      <c r="F208" s="36"/>
      <c r="G208" s="36"/>
      <c r="H208" s="114"/>
      <c r="I208" s="114"/>
      <c r="J208" s="36"/>
      <c r="K208" s="36"/>
      <c r="L208" s="36"/>
      <c r="M208" s="36"/>
      <c r="N208" s="114"/>
      <c r="O208" s="36"/>
      <c r="P208" s="36"/>
      <c r="Q208" s="36"/>
      <c r="R208" s="36"/>
      <c r="S208" s="36"/>
      <c r="T208" s="36"/>
    </row>
    <row r="209" spans="4:20" ht="15" x14ac:dyDescent="0.2">
      <c r="D209" s="36"/>
      <c r="E209" s="36"/>
      <c r="F209" s="36"/>
      <c r="G209" s="36"/>
      <c r="H209" s="114"/>
      <c r="I209" s="114"/>
      <c r="J209" s="36"/>
      <c r="K209" s="36"/>
      <c r="L209" s="36"/>
      <c r="M209" s="36"/>
      <c r="N209" s="114"/>
      <c r="O209" s="36"/>
      <c r="P209" s="36"/>
      <c r="Q209" s="36"/>
      <c r="R209" s="36"/>
      <c r="S209" s="36"/>
      <c r="T209" s="36"/>
    </row>
    <row r="210" spans="4:20" ht="15" x14ac:dyDescent="0.2">
      <c r="D210" s="36"/>
      <c r="E210" s="36"/>
      <c r="F210" s="36"/>
      <c r="G210" s="36"/>
      <c r="H210" s="114"/>
      <c r="I210" s="114"/>
      <c r="J210" s="36"/>
      <c r="K210" s="36"/>
      <c r="L210" s="36"/>
      <c r="M210" s="36"/>
      <c r="N210" s="114"/>
      <c r="O210" s="36"/>
      <c r="P210" s="36"/>
      <c r="Q210" s="36"/>
      <c r="R210" s="36"/>
      <c r="S210" s="36"/>
      <c r="T210" s="36"/>
    </row>
    <row r="211" spans="4:20" ht="15" x14ac:dyDescent="0.2">
      <c r="D211" s="36"/>
      <c r="E211" s="36"/>
      <c r="F211" s="36"/>
      <c r="G211" s="36"/>
      <c r="H211" s="114"/>
      <c r="I211" s="114"/>
      <c r="J211" s="36"/>
      <c r="K211" s="36"/>
      <c r="L211" s="36"/>
      <c r="M211" s="36"/>
      <c r="N211" s="114"/>
      <c r="O211" s="36"/>
      <c r="P211" s="36"/>
      <c r="Q211" s="36"/>
      <c r="R211" s="36"/>
      <c r="S211" s="36"/>
      <c r="T211" s="36"/>
    </row>
    <row r="212" spans="4:20" ht="15" x14ac:dyDescent="0.2">
      <c r="D212" s="36"/>
      <c r="E212" s="36"/>
      <c r="F212" s="36"/>
      <c r="G212" s="36"/>
      <c r="H212" s="114"/>
      <c r="I212" s="114"/>
      <c r="J212" s="36"/>
      <c r="K212" s="36"/>
      <c r="L212" s="36"/>
      <c r="M212" s="36"/>
      <c r="N212" s="114"/>
      <c r="O212" s="36"/>
      <c r="P212" s="36"/>
      <c r="Q212" s="36"/>
      <c r="R212" s="36"/>
      <c r="S212" s="36"/>
      <c r="T212" s="36"/>
    </row>
    <row r="213" spans="4:20" ht="15" x14ac:dyDescent="0.2">
      <c r="D213" s="36"/>
      <c r="E213" s="36"/>
      <c r="F213" s="36"/>
      <c r="G213" s="36"/>
      <c r="H213" s="114"/>
      <c r="I213" s="114"/>
      <c r="J213" s="36"/>
      <c r="K213" s="36"/>
      <c r="L213" s="36"/>
      <c r="M213" s="36"/>
      <c r="N213" s="114"/>
      <c r="O213" s="36"/>
      <c r="P213" s="36"/>
      <c r="Q213" s="36"/>
      <c r="R213" s="36"/>
      <c r="S213" s="36"/>
      <c r="T213" s="36"/>
    </row>
    <row r="214" spans="4:20" ht="15" x14ac:dyDescent="0.2">
      <c r="D214" s="36"/>
      <c r="E214" s="36"/>
      <c r="F214" s="36"/>
      <c r="G214" s="36"/>
      <c r="H214" s="114"/>
      <c r="I214" s="114"/>
      <c r="J214" s="36"/>
      <c r="K214" s="36"/>
      <c r="L214" s="36"/>
      <c r="M214" s="36"/>
      <c r="N214" s="114"/>
      <c r="O214" s="36"/>
      <c r="P214" s="36"/>
      <c r="Q214" s="36"/>
      <c r="R214" s="36"/>
      <c r="S214" s="36"/>
      <c r="T214" s="36"/>
    </row>
    <row r="215" spans="4:20" ht="15" x14ac:dyDescent="0.2">
      <c r="D215" s="36"/>
      <c r="E215" s="36"/>
      <c r="F215" s="36"/>
      <c r="G215" s="36"/>
      <c r="H215" s="114"/>
      <c r="I215" s="114"/>
      <c r="J215" s="36"/>
      <c r="K215" s="36"/>
      <c r="L215" s="36"/>
      <c r="M215" s="36"/>
      <c r="N215" s="114"/>
      <c r="O215" s="36"/>
      <c r="P215" s="36"/>
      <c r="Q215" s="36"/>
      <c r="R215" s="36"/>
      <c r="S215" s="36"/>
      <c r="T215" s="36"/>
    </row>
    <row r="216" spans="4:20" ht="15" x14ac:dyDescent="0.2">
      <c r="D216" s="36"/>
      <c r="E216" s="36"/>
      <c r="F216" s="36"/>
      <c r="G216" s="36"/>
      <c r="H216" s="114"/>
      <c r="I216" s="114"/>
      <c r="J216" s="36"/>
      <c r="K216" s="36"/>
      <c r="L216" s="36"/>
      <c r="M216" s="36"/>
      <c r="N216" s="114"/>
      <c r="O216" s="36"/>
      <c r="P216" s="36"/>
      <c r="Q216" s="36"/>
      <c r="R216" s="36"/>
      <c r="S216" s="36"/>
      <c r="T216" s="36"/>
    </row>
    <row r="217" spans="4:20" ht="15" x14ac:dyDescent="0.2">
      <c r="D217" s="36"/>
      <c r="E217" s="36"/>
      <c r="F217" s="36"/>
      <c r="G217" s="36"/>
      <c r="H217" s="114"/>
      <c r="I217" s="114"/>
      <c r="J217" s="36"/>
      <c r="K217" s="36"/>
      <c r="L217" s="36"/>
      <c r="M217" s="36"/>
      <c r="N217" s="114"/>
      <c r="O217" s="36"/>
      <c r="P217" s="36"/>
      <c r="Q217" s="36"/>
      <c r="R217" s="36"/>
      <c r="S217" s="36"/>
      <c r="T217" s="36"/>
    </row>
    <row r="218" spans="4:20" ht="15" x14ac:dyDescent="0.2">
      <c r="D218" s="36"/>
      <c r="E218" s="36"/>
      <c r="F218" s="36"/>
      <c r="G218" s="36"/>
      <c r="H218" s="114"/>
      <c r="I218" s="114"/>
      <c r="J218" s="36"/>
      <c r="K218" s="36"/>
      <c r="L218" s="36"/>
      <c r="M218" s="36"/>
      <c r="N218" s="114"/>
      <c r="O218" s="36"/>
      <c r="P218" s="36"/>
      <c r="Q218" s="36"/>
      <c r="R218" s="36"/>
      <c r="S218" s="36"/>
      <c r="T218" s="36"/>
    </row>
    <row r="219" spans="4:20" ht="15" x14ac:dyDescent="0.2">
      <c r="D219" s="36"/>
      <c r="E219" s="36"/>
      <c r="F219" s="36"/>
      <c r="G219" s="36"/>
      <c r="H219" s="114"/>
      <c r="I219" s="114"/>
      <c r="J219" s="36"/>
      <c r="K219" s="36"/>
      <c r="L219" s="36"/>
      <c r="M219" s="36"/>
      <c r="N219" s="114"/>
      <c r="O219" s="36"/>
      <c r="P219" s="36"/>
      <c r="Q219" s="36"/>
      <c r="R219" s="36"/>
      <c r="S219" s="36"/>
      <c r="T219" s="36"/>
    </row>
    <row r="220" spans="4:20" ht="15" x14ac:dyDescent="0.2">
      <c r="D220" s="36"/>
      <c r="E220" s="36"/>
      <c r="F220" s="36"/>
      <c r="G220" s="36"/>
      <c r="H220" s="114"/>
      <c r="I220" s="114"/>
      <c r="J220" s="36"/>
      <c r="K220" s="36"/>
      <c r="L220" s="36"/>
      <c r="M220" s="36"/>
      <c r="N220" s="114"/>
      <c r="O220" s="36"/>
      <c r="P220" s="36"/>
      <c r="Q220" s="36"/>
      <c r="R220" s="36"/>
      <c r="S220" s="36"/>
      <c r="T220" s="36"/>
    </row>
    <row r="221" spans="4:20" ht="15" x14ac:dyDescent="0.2">
      <c r="D221" s="36"/>
      <c r="E221" s="36"/>
      <c r="F221" s="36"/>
      <c r="G221" s="36"/>
      <c r="H221" s="114"/>
      <c r="I221" s="114"/>
      <c r="J221" s="36"/>
      <c r="K221" s="36"/>
      <c r="L221" s="36"/>
      <c r="M221" s="36"/>
      <c r="N221" s="114"/>
      <c r="O221" s="36"/>
      <c r="P221" s="36"/>
      <c r="Q221" s="36"/>
      <c r="R221" s="36"/>
      <c r="S221" s="36"/>
      <c r="T221" s="36"/>
    </row>
    <row r="222" spans="4:20" ht="15" x14ac:dyDescent="0.2">
      <c r="D222" s="36"/>
      <c r="E222" s="36"/>
      <c r="F222" s="36"/>
      <c r="G222" s="36"/>
      <c r="H222" s="114"/>
      <c r="I222" s="114"/>
      <c r="J222" s="36"/>
      <c r="K222" s="36"/>
      <c r="L222" s="36"/>
      <c r="M222" s="36"/>
      <c r="N222" s="114"/>
      <c r="O222" s="36"/>
      <c r="P222" s="36"/>
      <c r="Q222" s="36"/>
      <c r="R222" s="36"/>
      <c r="S222" s="36"/>
      <c r="T222" s="36"/>
    </row>
    <row r="223" spans="4:20" ht="15" x14ac:dyDescent="0.2">
      <c r="D223" s="36"/>
      <c r="E223" s="36"/>
      <c r="F223" s="36"/>
      <c r="G223" s="36"/>
      <c r="H223" s="114"/>
      <c r="I223" s="114"/>
      <c r="J223" s="36"/>
      <c r="K223" s="36"/>
      <c r="L223" s="36"/>
      <c r="M223" s="36"/>
      <c r="N223" s="114"/>
      <c r="O223" s="36"/>
      <c r="P223" s="36"/>
      <c r="Q223" s="36"/>
      <c r="R223" s="36"/>
      <c r="S223" s="36"/>
      <c r="T223" s="36"/>
    </row>
    <row r="224" spans="4:20" ht="15" x14ac:dyDescent="0.2">
      <c r="D224" s="36"/>
      <c r="E224" s="36"/>
      <c r="F224" s="36"/>
      <c r="G224" s="36"/>
      <c r="H224" s="114"/>
      <c r="I224" s="114"/>
      <c r="J224" s="36"/>
      <c r="K224" s="36"/>
      <c r="L224" s="36"/>
      <c r="M224" s="36"/>
      <c r="N224" s="114"/>
      <c r="O224" s="36"/>
      <c r="P224" s="36"/>
      <c r="Q224" s="36"/>
      <c r="R224" s="36"/>
      <c r="S224" s="36"/>
      <c r="T224" s="36"/>
    </row>
    <row r="225" spans="4:20" ht="15" x14ac:dyDescent="0.2">
      <c r="D225" s="36"/>
      <c r="E225" s="36"/>
      <c r="F225" s="36"/>
      <c r="G225" s="36"/>
      <c r="H225" s="114"/>
      <c r="I225" s="114"/>
      <c r="J225" s="36"/>
      <c r="K225" s="36"/>
      <c r="L225" s="36"/>
      <c r="M225" s="36"/>
      <c r="N225" s="114"/>
      <c r="O225" s="36"/>
      <c r="P225" s="36"/>
      <c r="Q225" s="36"/>
      <c r="R225" s="36"/>
      <c r="S225" s="36"/>
      <c r="T225" s="36"/>
    </row>
    <row r="226" spans="4:20" ht="15" x14ac:dyDescent="0.2">
      <c r="D226" s="36"/>
      <c r="E226" s="36"/>
      <c r="F226" s="36"/>
      <c r="G226" s="36"/>
      <c r="H226" s="114"/>
      <c r="I226" s="114"/>
      <c r="J226" s="36"/>
      <c r="K226" s="36"/>
      <c r="L226" s="36"/>
      <c r="M226" s="36"/>
      <c r="N226" s="114"/>
      <c r="O226" s="36"/>
      <c r="P226" s="36"/>
      <c r="Q226" s="36"/>
      <c r="R226" s="36"/>
      <c r="S226" s="36"/>
      <c r="T226" s="36"/>
    </row>
    <row r="227" spans="4:20" ht="15" x14ac:dyDescent="0.2">
      <c r="D227" s="36"/>
      <c r="E227" s="36"/>
      <c r="F227" s="36"/>
      <c r="G227" s="36"/>
      <c r="H227" s="114"/>
      <c r="I227" s="114"/>
      <c r="J227" s="36"/>
      <c r="K227" s="36"/>
      <c r="L227" s="36"/>
      <c r="M227" s="36"/>
      <c r="N227" s="114"/>
      <c r="O227" s="36"/>
      <c r="P227" s="36"/>
      <c r="Q227" s="36"/>
      <c r="R227" s="36"/>
      <c r="S227" s="36"/>
      <c r="T227" s="36"/>
    </row>
    <row r="228" spans="4:20" ht="15" x14ac:dyDescent="0.2">
      <c r="D228" s="36"/>
      <c r="E228" s="36"/>
      <c r="F228" s="36"/>
      <c r="G228" s="36"/>
      <c r="H228" s="114"/>
      <c r="I228" s="114"/>
      <c r="J228" s="36"/>
      <c r="K228" s="36"/>
      <c r="L228" s="36"/>
      <c r="M228" s="36"/>
      <c r="N228" s="114"/>
      <c r="O228" s="36"/>
      <c r="P228" s="36"/>
      <c r="Q228" s="36"/>
      <c r="R228" s="36"/>
      <c r="S228" s="36"/>
      <c r="T228" s="36"/>
    </row>
    <row r="229" spans="4:20" ht="15" x14ac:dyDescent="0.2">
      <c r="D229" s="36"/>
      <c r="E229" s="36"/>
      <c r="F229" s="36"/>
      <c r="G229" s="36"/>
      <c r="H229" s="114"/>
      <c r="I229" s="114"/>
      <c r="J229" s="36"/>
      <c r="K229" s="36"/>
      <c r="L229" s="36"/>
      <c r="M229" s="36"/>
      <c r="N229" s="114"/>
      <c r="O229" s="36"/>
      <c r="P229" s="36"/>
      <c r="Q229" s="36"/>
      <c r="R229" s="36"/>
      <c r="S229" s="36"/>
      <c r="T229" s="36"/>
    </row>
    <row r="230" spans="4:20" ht="15" x14ac:dyDescent="0.2">
      <c r="D230" s="36"/>
      <c r="E230" s="36"/>
      <c r="F230" s="36"/>
      <c r="G230" s="36"/>
      <c r="H230" s="114"/>
      <c r="I230" s="114"/>
      <c r="J230" s="36"/>
      <c r="K230" s="36"/>
      <c r="L230" s="36"/>
      <c r="M230" s="36"/>
      <c r="N230" s="114"/>
      <c r="O230" s="36"/>
      <c r="P230" s="36"/>
      <c r="Q230" s="36"/>
      <c r="R230" s="36"/>
      <c r="S230" s="36"/>
      <c r="T230" s="36"/>
    </row>
    <row r="231" spans="4:20" ht="15" x14ac:dyDescent="0.2">
      <c r="D231" s="36"/>
      <c r="E231" s="36"/>
      <c r="F231" s="36"/>
      <c r="G231" s="36"/>
      <c r="H231" s="114"/>
      <c r="I231" s="114"/>
      <c r="J231" s="36"/>
      <c r="K231" s="36"/>
      <c r="L231" s="36"/>
      <c r="M231" s="36"/>
      <c r="N231" s="114"/>
      <c r="O231" s="36"/>
      <c r="P231" s="36"/>
      <c r="Q231" s="36"/>
      <c r="R231" s="36"/>
      <c r="S231" s="36"/>
      <c r="T231" s="36"/>
    </row>
    <row r="232" spans="4:20" ht="15" x14ac:dyDescent="0.2">
      <c r="D232" s="36"/>
      <c r="E232" s="36"/>
      <c r="F232" s="36"/>
      <c r="G232" s="36"/>
      <c r="H232" s="114"/>
      <c r="I232" s="114"/>
      <c r="J232" s="36"/>
      <c r="K232" s="36"/>
      <c r="L232" s="36"/>
      <c r="M232" s="36"/>
      <c r="N232" s="114"/>
      <c r="O232" s="36"/>
      <c r="P232" s="36"/>
      <c r="Q232" s="36"/>
      <c r="R232" s="36"/>
      <c r="S232" s="36"/>
      <c r="T232" s="36"/>
    </row>
    <row r="233" spans="4:20" ht="15" x14ac:dyDescent="0.2">
      <c r="D233" s="36"/>
      <c r="E233" s="36"/>
      <c r="F233" s="36"/>
      <c r="G233" s="36"/>
      <c r="H233" s="114"/>
      <c r="I233" s="114"/>
      <c r="J233" s="36"/>
      <c r="K233" s="36"/>
      <c r="L233" s="36"/>
      <c r="M233" s="36"/>
      <c r="N233" s="114"/>
      <c r="O233" s="36"/>
      <c r="P233" s="36"/>
      <c r="Q233" s="36"/>
      <c r="R233" s="36"/>
      <c r="S233" s="36"/>
      <c r="T233" s="36"/>
    </row>
    <row r="234" spans="4:20" ht="15" x14ac:dyDescent="0.2">
      <c r="D234" s="36"/>
      <c r="E234" s="36"/>
      <c r="F234" s="36"/>
      <c r="G234" s="36"/>
      <c r="H234" s="114"/>
      <c r="I234" s="114"/>
      <c r="J234" s="36"/>
      <c r="K234" s="36"/>
      <c r="L234" s="36"/>
      <c r="M234" s="36"/>
      <c r="N234" s="114"/>
      <c r="O234" s="36"/>
      <c r="P234" s="36"/>
      <c r="Q234" s="36"/>
      <c r="R234" s="36"/>
      <c r="S234" s="36"/>
      <c r="T234" s="36"/>
    </row>
    <row r="235" spans="4:20" ht="15" x14ac:dyDescent="0.2">
      <c r="D235" s="36"/>
      <c r="E235" s="36"/>
      <c r="F235" s="36"/>
      <c r="G235" s="36"/>
      <c r="H235" s="114"/>
      <c r="I235" s="114"/>
      <c r="J235" s="36"/>
      <c r="K235" s="36"/>
      <c r="L235" s="36"/>
      <c r="M235" s="36"/>
      <c r="N235" s="114"/>
      <c r="O235" s="36"/>
      <c r="P235" s="36"/>
      <c r="Q235" s="36"/>
      <c r="R235" s="36"/>
      <c r="S235" s="36"/>
      <c r="T235" s="36"/>
    </row>
    <row r="236" spans="4:20" ht="15" x14ac:dyDescent="0.2">
      <c r="D236" s="36"/>
      <c r="E236" s="36"/>
      <c r="F236" s="36"/>
      <c r="G236" s="36"/>
      <c r="H236" s="114"/>
      <c r="I236" s="114"/>
      <c r="J236" s="36"/>
      <c r="K236" s="36"/>
      <c r="L236" s="36"/>
      <c r="M236" s="36"/>
      <c r="N236" s="114"/>
      <c r="O236" s="36"/>
      <c r="P236" s="36"/>
      <c r="Q236" s="36"/>
      <c r="R236" s="36"/>
      <c r="S236" s="36"/>
      <c r="T236" s="36"/>
    </row>
    <row r="237" spans="4:20" ht="15" x14ac:dyDescent="0.2">
      <c r="D237" s="36"/>
      <c r="E237" s="36"/>
      <c r="F237" s="36"/>
      <c r="G237" s="36"/>
      <c r="H237" s="114"/>
      <c r="I237" s="114"/>
      <c r="J237" s="36"/>
      <c r="K237" s="36"/>
      <c r="L237" s="36"/>
      <c r="M237" s="36"/>
      <c r="N237" s="114"/>
      <c r="O237" s="36"/>
      <c r="P237" s="36"/>
      <c r="Q237" s="36"/>
      <c r="R237" s="36"/>
      <c r="S237" s="36"/>
      <c r="T237" s="36"/>
    </row>
    <row r="238" spans="4:20" ht="15" x14ac:dyDescent="0.2">
      <c r="D238" s="36"/>
      <c r="E238" s="36"/>
      <c r="F238" s="36"/>
      <c r="G238" s="36"/>
      <c r="H238" s="114"/>
      <c r="I238" s="114"/>
      <c r="J238" s="36"/>
      <c r="K238" s="36"/>
      <c r="L238" s="36"/>
      <c r="M238" s="36"/>
      <c r="N238" s="114"/>
      <c r="O238" s="36"/>
      <c r="P238" s="36"/>
      <c r="Q238" s="36"/>
      <c r="R238" s="36"/>
      <c r="S238" s="36"/>
      <c r="T238" s="36"/>
    </row>
    <row r="239" spans="4:20" ht="15" x14ac:dyDescent="0.2">
      <c r="D239" s="36"/>
      <c r="E239" s="36"/>
      <c r="F239" s="36"/>
      <c r="G239" s="36"/>
      <c r="H239" s="114"/>
      <c r="I239" s="114"/>
      <c r="J239" s="36"/>
      <c r="K239" s="36"/>
      <c r="L239" s="36"/>
      <c r="M239" s="36"/>
      <c r="N239" s="114"/>
      <c r="O239" s="36"/>
      <c r="P239" s="36"/>
      <c r="Q239" s="36"/>
      <c r="R239" s="36"/>
      <c r="S239" s="36"/>
      <c r="T239" s="36"/>
    </row>
    <row r="240" spans="4:20" ht="15" x14ac:dyDescent="0.2">
      <c r="D240" s="36"/>
      <c r="E240" s="36"/>
      <c r="F240" s="36"/>
      <c r="G240" s="36"/>
      <c r="H240" s="114"/>
      <c r="I240" s="114"/>
      <c r="J240" s="36"/>
      <c r="K240" s="36"/>
      <c r="L240" s="36"/>
      <c r="M240" s="36"/>
      <c r="N240" s="114"/>
      <c r="O240" s="36"/>
      <c r="P240" s="36"/>
      <c r="Q240" s="36"/>
      <c r="R240" s="36"/>
      <c r="S240" s="36"/>
      <c r="T240" s="36"/>
    </row>
    <row r="241" spans="4:20" ht="15" x14ac:dyDescent="0.2">
      <c r="D241" s="36"/>
      <c r="E241" s="36"/>
      <c r="F241" s="36"/>
      <c r="G241" s="36"/>
      <c r="H241" s="114"/>
      <c r="I241" s="114"/>
      <c r="J241" s="36"/>
      <c r="K241" s="36"/>
      <c r="L241" s="36"/>
      <c r="M241" s="36"/>
      <c r="N241" s="114"/>
      <c r="O241" s="36"/>
      <c r="P241" s="36"/>
      <c r="Q241" s="36"/>
      <c r="R241" s="36"/>
      <c r="S241" s="36"/>
      <c r="T241" s="36"/>
    </row>
    <row r="242" spans="4:20" ht="15" x14ac:dyDescent="0.2">
      <c r="D242" s="36"/>
      <c r="E242" s="36"/>
      <c r="F242" s="36"/>
      <c r="G242" s="36"/>
      <c r="H242" s="114"/>
      <c r="I242" s="114"/>
      <c r="J242" s="36"/>
      <c r="K242" s="36"/>
      <c r="L242" s="36"/>
      <c r="M242" s="36"/>
      <c r="N242" s="114"/>
      <c r="O242" s="36"/>
      <c r="P242" s="36"/>
      <c r="Q242" s="36"/>
      <c r="R242" s="36"/>
      <c r="S242" s="36"/>
      <c r="T242" s="36"/>
    </row>
    <row r="243" spans="4:20" ht="15" x14ac:dyDescent="0.2">
      <c r="D243" s="36"/>
      <c r="E243" s="36"/>
      <c r="F243" s="36"/>
      <c r="G243" s="36"/>
      <c r="H243" s="114"/>
      <c r="I243" s="114"/>
      <c r="J243" s="36"/>
      <c r="K243" s="36"/>
      <c r="L243" s="36"/>
      <c r="M243" s="36"/>
      <c r="N243" s="114"/>
      <c r="O243" s="36"/>
      <c r="P243" s="36"/>
      <c r="Q243" s="36"/>
      <c r="R243" s="36"/>
      <c r="S243" s="36"/>
      <c r="T243" s="36"/>
    </row>
    <row r="244" spans="4:20" ht="15" x14ac:dyDescent="0.2">
      <c r="D244" s="36"/>
      <c r="E244" s="36"/>
      <c r="F244" s="36"/>
      <c r="G244" s="36"/>
      <c r="H244" s="114"/>
      <c r="I244" s="114"/>
      <c r="J244" s="36"/>
      <c r="K244" s="36"/>
      <c r="L244" s="36"/>
      <c r="M244" s="36"/>
      <c r="N244" s="114"/>
      <c r="O244" s="36"/>
      <c r="P244" s="36"/>
      <c r="Q244" s="36"/>
      <c r="R244" s="36"/>
      <c r="S244" s="36"/>
      <c r="T244" s="36"/>
    </row>
    <row r="245" spans="4:20" ht="15" x14ac:dyDescent="0.2">
      <c r="D245" s="36"/>
      <c r="E245" s="36"/>
      <c r="F245" s="36"/>
      <c r="G245" s="36"/>
      <c r="H245" s="114"/>
      <c r="I245" s="114"/>
      <c r="J245" s="36"/>
      <c r="K245" s="36"/>
      <c r="L245" s="36"/>
      <c r="M245" s="36"/>
      <c r="N245" s="114"/>
      <c r="O245" s="36"/>
      <c r="P245" s="36"/>
      <c r="Q245" s="36"/>
      <c r="R245" s="36"/>
      <c r="S245" s="36"/>
      <c r="T245" s="36"/>
    </row>
    <row r="246" spans="4:20" ht="15" x14ac:dyDescent="0.2">
      <c r="D246" s="36"/>
      <c r="E246" s="36"/>
      <c r="F246" s="36"/>
      <c r="G246" s="36"/>
      <c r="H246" s="114"/>
      <c r="I246" s="114"/>
      <c r="J246" s="36"/>
      <c r="K246" s="36"/>
      <c r="L246" s="36"/>
      <c r="M246" s="36"/>
      <c r="N246" s="114"/>
      <c r="O246" s="36"/>
      <c r="P246" s="36"/>
      <c r="Q246" s="36"/>
      <c r="R246" s="36"/>
      <c r="S246" s="36"/>
      <c r="T246" s="36"/>
    </row>
    <row r="247" spans="4:20" ht="15" x14ac:dyDescent="0.2">
      <c r="D247" s="36"/>
      <c r="E247" s="36"/>
      <c r="F247" s="36"/>
      <c r="G247" s="36"/>
      <c r="H247" s="114"/>
      <c r="I247" s="114"/>
      <c r="J247" s="36"/>
      <c r="K247" s="36"/>
      <c r="L247" s="36"/>
      <c r="M247" s="36"/>
      <c r="N247" s="114"/>
      <c r="O247" s="36"/>
      <c r="P247" s="36"/>
      <c r="Q247" s="36"/>
      <c r="R247" s="36"/>
      <c r="S247" s="36"/>
      <c r="T247" s="36"/>
    </row>
    <row r="248" spans="4:20" ht="15" x14ac:dyDescent="0.2">
      <c r="D248" s="36"/>
      <c r="E248" s="36"/>
      <c r="F248" s="36"/>
      <c r="G248" s="36"/>
      <c r="H248" s="114"/>
      <c r="I248" s="114"/>
      <c r="J248" s="36"/>
      <c r="K248" s="36"/>
      <c r="L248" s="36"/>
      <c r="M248" s="36"/>
      <c r="N248" s="114"/>
      <c r="O248" s="36"/>
      <c r="P248" s="36"/>
      <c r="Q248" s="36"/>
      <c r="R248" s="36"/>
      <c r="S248" s="36"/>
      <c r="T248" s="36"/>
    </row>
    <row r="249" spans="4:20" ht="15" x14ac:dyDescent="0.2">
      <c r="D249" s="36"/>
      <c r="E249" s="36"/>
      <c r="F249" s="36"/>
      <c r="G249" s="36"/>
      <c r="H249" s="114"/>
      <c r="I249" s="114"/>
      <c r="J249" s="36"/>
      <c r="K249" s="36"/>
      <c r="L249" s="36"/>
      <c r="M249" s="36"/>
      <c r="N249" s="114"/>
      <c r="O249" s="36"/>
      <c r="P249" s="36"/>
      <c r="Q249" s="36"/>
      <c r="R249" s="36"/>
      <c r="S249" s="36"/>
      <c r="T249" s="36"/>
    </row>
    <row r="250" spans="4:20" ht="15" x14ac:dyDescent="0.2">
      <c r="D250" s="36"/>
      <c r="E250" s="36"/>
      <c r="F250" s="36"/>
      <c r="G250" s="36"/>
      <c r="H250" s="114"/>
      <c r="I250" s="114"/>
      <c r="J250" s="36"/>
      <c r="K250" s="36"/>
      <c r="L250" s="36"/>
      <c r="M250" s="36"/>
      <c r="N250" s="114"/>
      <c r="O250" s="36"/>
      <c r="P250" s="36"/>
      <c r="Q250" s="36"/>
      <c r="R250" s="36"/>
      <c r="S250" s="36"/>
      <c r="T250" s="36"/>
    </row>
    <row r="251" spans="4:20" ht="15" x14ac:dyDescent="0.2">
      <c r="D251" s="36"/>
      <c r="E251" s="36"/>
      <c r="F251" s="36"/>
      <c r="G251" s="36"/>
      <c r="H251" s="114"/>
      <c r="I251" s="114"/>
      <c r="J251" s="36"/>
      <c r="K251" s="36"/>
      <c r="L251" s="36"/>
      <c r="M251" s="36"/>
      <c r="N251" s="114"/>
      <c r="O251" s="36"/>
      <c r="P251" s="36"/>
      <c r="Q251" s="36"/>
      <c r="R251" s="36"/>
      <c r="S251" s="36"/>
      <c r="T251" s="36"/>
    </row>
    <row r="252" spans="4:20" ht="15" x14ac:dyDescent="0.2">
      <c r="D252" s="36"/>
      <c r="E252" s="36"/>
      <c r="F252" s="36"/>
      <c r="G252" s="36"/>
      <c r="H252" s="114"/>
      <c r="I252" s="114"/>
      <c r="J252" s="36"/>
      <c r="K252" s="36"/>
      <c r="L252" s="36"/>
      <c r="M252" s="36"/>
      <c r="N252" s="114"/>
      <c r="O252" s="36"/>
      <c r="P252" s="36"/>
      <c r="Q252" s="36"/>
      <c r="R252" s="36"/>
      <c r="S252" s="36"/>
      <c r="T252" s="36"/>
    </row>
    <row r="253" spans="4:20" ht="15" x14ac:dyDescent="0.2">
      <c r="D253" s="36"/>
      <c r="E253" s="36"/>
      <c r="F253" s="36"/>
      <c r="G253" s="36"/>
      <c r="H253" s="114"/>
      <c r="I253" s="114"/>
      <c r="J253" s="36"/>
      <c r="K253" s="36"/>
      <c r="L253" s="36"/>
      <c r="M253" s="36"/>
      <c r="N253" s="114"/>
      <c r="O253" s="36"/>
      <c r="P253" s="36"/>
      <c r="Q253" s="36"/>
      <c r="R253" s="36"/>
      <c r="S253" s="36"/>
      <c r="T253" s="36"/>
    </row>
    <row r="254" spans="4:20" ht="15" x14ac:dyDescent="0.2">
      <c r="D254" s="36"/>
      <c r="E254" s="36"/>
      <c r="F254" s="36"/>
      <c r="G254" s="36"/>
      <c r="H254" s="114"/>
      <c r="I254" s="114"/>
      <c r="J254" s="36"/>
      <c r="K254" s="36"/>
      <c r="L254" s="36"/>
      <c r="M254" s="36"/>
      <c r="N254" s="114"/>
      <c r="O254" s="36"/>
      <c r="P254" s="36"/>
      <c r="Q254" s="36"/>
      <c r="R254" s="36"/>
      <c r="S254" s="36"/>
      <c r="T254" s="36"/>
    </row>
    <row r="255" spans="4:20" ht="15" x14ac:dyDescent="0.2">
      <c r="D255" s="36"/>
      <c r="E255" s="36"/>
      <c r="F255" s="36"/>
      <c r="G255" s="36"/>
      <c r="H255" s="114"/>
      <c r="I255" s="114"/>
      <c r="J255" s="36"/>
      <c r="K255" s="36"/>
      <c r="L255" s="36"/>
      <c r="M255" s="36"/>
      <c r="N255" s="114"/>
      <c r="O255" s="36"/>
      <c r="P255" s="36"/>
      <c r="Q255" s="36"/>
      <c r="R255" s="36"/>
      <c r="S255" s="36"/>
      <c r="T255" s="36"/>
    </row>
    <row r="256" spans="4:20" ht="15" x14ac:dyDescent="0.2">
      <c r="D256" s="36"/>
      <c r="E256" s="36"/>
      <c r="F256" s="36"/>
      <c r="G256" s="36"/>
      <c r="H256" s="114"/>
      <c r="I256" s="114"/>
      <c r="J256" s="36"/>
      <c r="K256" s="36"/>
      <c r="L256" s="36"/>
      <c r="M256" s="36"/>
      <c r="N256" s="114"/>
      <c r="O256" s="36"/>
      <c r="P256" s="36"/>
      <c r="Q256" s="36"/>
      <c r="R256" s="36"/>
      <c r="S256" s="36"/>
      <c r="T256" s="36"/>
    </row>
    <row r="257" spans="4:20" ht="15" x14ac:dyDescent="0.2">
      <c r="D257" s="36"/>
      <c r="E257" s="36"/>
      <c r="F257" s="36"/>
      <c r="G257" s="36"/>
      <c r="H257" s="114"/>
      <c r="I257" s="114"/>
      <c r="J257" s="36"/>
      <c r="K257" s="36"/>
      <c r="L257" s="36"/>
      <c r="M257" s="36"/>
      <c r="N257" s="114"/>
      <c r="O257" s="36"/>
      <c r="P257" s="36"/>
      <c r="Q257" s="36"/>
      <c r="R257" s="36"/>
      <c r="S257" s="36"/>
      <c r="T257" s="36"/>
    </row>
    <row r="258" spans="4:20" ht="15" x14ac:dyDescent="0.2">
      <c r="D258" s="36"/>
      <c r="E258" s="36"/>
      <c r="F258" s="36"/>
      <c r="G258" s="36"/>
      <c r="H258" s="114"/>
      <c r="I258" s="114"/>
      <c r="J258" s="36"/>
      <c r="K258" s="36"/>
      <c r="L258" s="36"/>
      <c r="M258" s="36"/>
      <c r="N258" s="114"/>
      <c r="O258" s="36"/>
      <c r="P258" s="36"/>
      <c r="Q258" s="36"/>
      <c r="R258" s="36"/>
      <c r="S258" s="36"/>
      <c r="T258" s="36"/>
    </row>
    <row r="259" spans="4:20" ht="15" x14ac:dyDescent="0.2">
      <c r="D259" s="36"/>
      <c r="E259" s="36"/>
      <c r="F259" s="36"/>
      <c r="G259" s="36"/>
      <c r="H259" s="114"/>
      <c r="I259" s="114"/>
      <c r="J259" s="36"/>
      <c r="K259" s="36"/>
      <c r="L259" s="36"/>
      <c r="M259" s="36"/>
      <c r="N259" s="114"/>
      <c r="O259" s="36"/>
      <c r="P259" s="36"/>
      <c r="Q259" s="36"/>
      <c r="R259" s="36"/>
      <c r="S259" s="36"/>
      <c r="T259" s="36"/>
    </row>
    <row r="260" spans="4:20" ht="15" x14ac:dyDescent="0.2">
      <c r="D260" s="36"/>
      <c r="E260" s="36"/>
      <c r="F260" s="36"/>
      <c r="G260" s="36"/>
      <c r="H260" s="114"/>
      <c r="I260" s="114"/>
      <c r="J260" s="36"/>
      <c r="K260" s="36"/>
      <c r="L260" s="36"/>
      <c r="M260" s="36"/>
      <c r="N260" s="114"/>
      <c r="O260" s="36"/>
      <c r="P260" s="36"/>
      <c r="Q260" s="36"/>
      <c r="R260" s="36"/>
      <c r="S260" s="36"/>
      <c r="T260" s="36"/>
    </row>
    <row r="261" spans="4:20" ht="15" x14ac:dyDescent="0.2">
      <c r="D261" s="36"/>
      <c r="E261" s="36"/>
      <c r="F261" s="36"/>
      <c r="G261" s="36"/>
      <c r="H261" s="114"/>
      <c r="I261" s="114"/>
      <c r="J261" s="36"/>
      <c r="K261" s="36"/>
      <c r="L261" s="36"/>
      <c r="M261" s="36"/>
      <c r="N261" s="114"/>
      <c r="O261" s="36"/>
      <c r="P261" s="36"/>
      <c r="Q261" s="36"/>
      <c r="R261" s="36"/>
      <c r="S261" s="36"/>
      <c r="T261" s="36"/>
    </row>
    <row r="262" spans="4:20" ht="15" x14ac:dyDescent="0.2">
      <c r="D262" s="36"/>
      <c r="E262" s="36"/>
      <c r="F262" s="36"/>
      <c r="G262" s="36"/>
      <c r="H262" s="114"/>
      <c r="I262" s="114"/>
      <c r="J262" s="36"/>
      <c r="K262" s="36"/>
      <c r="L262" s="36"/>
      <c r="M262" s="36"/>
      <c r="N262" s="114"/>
      <c r="O262" s="36"/>
      <c r="P262" s="36"/>
      <c r="Q262" s="36"/>
      <c r="R262" s="36"/>
      <c r="S262" s="36"/>
      <c r="T262" s="36"/>
    </row>
    <row r="263" spans="4:20" ht="15" x14ac:dyDescent="0.2">
      <c r="D263" s="36"/>
      <c r="E263" s="36"/>
      <c r="F263" s="36"/>
      <c r="G263" s="36"/>
      <c r="H263" s="114"/>
      <c r="I263" s="114"/>
      <c r="J263" s="36"/>
      <c r="K263" s="36"/>
      <c r="L263" s="36"/>
      <c r="M263" s="36"/>
      <c r="N263" s="114"/>
      <c r="O263" s="36"/>
      <c r="P263" s="36"/>
      <c r="Q263" s="36"/>
      <c r="R263" s="36"/>
      <c r="S263" s="36"/>
      <c r="T263" s="36"/>
    </row>
    <row r="264" spans="4:20" ht="15" x14ac:dyDescent="0.2">
      <c r="D264" s="36"/>
      <c r="E264" s="36"/>
      <c r="F264" s="36"/>
      <c r="G264" s="36"/>
      <c r="H264" s="114"/>
      <c r="I264" s="114"/>
      <c r="J264" s="36"/>
      <c r="K264" s="36"/>
      <c r="L264" s="36"/>
      <c r="M264" s="36"/>
      <c r="N264" s="114"/>
      <c r="O264" s="36"/>
      <c r="P264" s="36"/>
      <c r="Q264" s="36"/>
      <c r="R264" s="36"/>
      <c r="S264" s="36"/>
      <c r="T264" s="36"/>
    </row>
    <row r="265" spans="4:20" ht="15" x14ac:dyDescent="0.2">
      <c r="D265" s="36"/>
      <c r="E265" s="36"/>
      <c r="F265" s="36"/>
      <c r="G265" s="36"/>
      <c r="H265" s="114"/>
      <c r="I265" s="114"/>
      <c r="J265" s="36"/>
      <c r="K265" s="36"/>
      <c r="L265" s="36"/>
      <c r="M265" s="36"/>
      <c r="N265" s="114"/>
      <c r="O265" s="36"/>
      <c r="P265" s="36"/>
      <c r="Q265" s="36"/>
      <c r="R265" s="36"/>
      <c r="S265" s="36"/>
      <c r="T265" s="36"/>
    </row>
    <row r="266" spans="4:20" ht="15" x14ac:dyDescent="0.2">
      <c r="D266" s="36"/>
      <c r="E266" s="36"/>
      <c r="F266" s="36"/>
      <c r="G266" s="36"/>
      <c r="H266" s="114"/>
      <c r="I266" s="114"/>
      <c r="J266" s="36"/>
      <c r="K266" s="36"/>
      <c r="L266" s="36"/>
      <c r="M266" s="36"/>
      <c r="N266" s="114"/>
      <c r="O266" s="36"/>
      <c r="P266" s="36"/>
      <c r="Q266" s="36"/>
      <c r="R266" s="36"/>
      <c r="S266" s="36"/>
      <c r="T266" s="36"/>
    </row>
    <row r="267" spans="4:20" ht="15" x14ac:dyDescent="0.2">
      <c r="D267" s="36"/>
      <c r="E267" s="36"/>
      <c r="F267" s="36"/>
      <c r="G267" s="36"/>
      <c r="H267" s="114"/>
      <c r="I267" s="114"/>
      <c r="J267" s="36"/>
      <c r="K267" s="36"/>
      <c r="L267" s="36"/>
      <c r="M267" s="36"/>
      <c r="N267" s="114"/>
      <c r="O267" s="36"/>
      <c r="P267" s="36"/>
      <c r="Q267" s="36"/>
      <c r="R267" s="36"/>
      <c r="S267" s="36"/>
      <c r="T267" s="36"/>
    </row>
    <row r="268" spans="4:20" ht="15" x14ac:dyDescent="0.2">
      <c r="D268" s="36"/>
      <c r="E268" s="36"/>
      <c r="F268" s="36"/>
      <c r="G268" s="36"/>
      <c r="H268" s="114"/>
      <c r="I268" s="114"/>
      <c r="J268" s="36"/>
      <c r="K268" s="36"/>
      <c r="L268" s="36"/>
      <c r="M268" s="36"/>
      <c r="N268" s="114"/>
      <c r="O268" s="36"/>
      <c r="P268" s="36"/>
      <c r="Q268" s="36"/>
      <c r="R268" s="36"/>
      <c r="S268" s="36"/>
      <c r="T268" s="36"/>
    </row>
    <row r="269" spans="4:20" ht="15" x14ac:dyDescent="0.2">
      <c r="D269" s="36"/>
      <c r="E269" s="36"/>
      <c r="F269" s="36"/>
      <c r="G269" s="36"/>
      <c r="H269" s="114"/>
      <c r="I269" s="114"/>
      <c r="J269" s="36"/>
      <c r="K269" s="36"/>
      <c r="L269" s="36"/>
      <c r="M269" s="36"/>
      <c r="N269" s="114"/>
      <c r="O269" s="36"/>
      <c r="P269" s="36"/>
      <c r="Q269" s="36"/>
      <c r="R269" s="36"/>
      <c r="S269" s="36"/>
      <c r="T269" s="36"/>
    </row>
    <row r="270" spans="4:20" ht="15" x14ac:dyDescent="0.2">
      <c r="D270" s="36"/>
      <c r="E270" s="36"/>
      <c r="F270" s="36"/>
      <c r="G270" s="36"/>
      <c r="H270" s="114"/>
      <c r="I270" s="114"/>
      <c r="J270" s="36"/>
      <c r="K270" s="36"/>
      <c r="L270" s="36"/>
      <c r="M270" s="36"/>
      <c r="N270" s="114"/>
      <c r="O270" s="36"/>
      <c r="P270" s="36"/>
      <c r="Q270" s="36"/>
      <c r="R270" s="36"/>
      <c r="S270" s="36"/>
      <c r="T270" s="36"/>
    </row>
    <row r="271" spans="4:20" ht="15" x14ac:dyDescent="0.2">
      <c r="D271" s="36"/>
      <c r="E271" s="36"/>
      <c r="F271" s="36"/>
      <c r="G271" s="36"/>
      <c r="H271" s="114"/>
      <c r="I271" s="114"/>
      <c r="J271" s="36"/>
      <c r="K271" s="36"/>
      <c r="L271" s="36"/>
      <c r="M271" s="36"/>
      <c r="N271" s="114"/>
      <c r="O271" s="36"/>
      <c r="P271" s="36"/>
      <c r="Q271" s="36"/>
      <c r="R271" s="36"/>
      <c r="S271" s="36"/>
      <c r="T271" s="36"/>
    </row>
    <row r="272" spans="4:20" ht="15" x14ac:dyDescent="0.2">
      <c r="D272" s="36"/>
      <c r="E272" s="36"/>
      <c r="F272" s="36"/>
      <c r="G272" s="36"/>
      <c r="H272" s="114"/>
      <c r="I272" s="114"/>
      <c r="J272" s="36"/>
      <c r="K272" s="36"/>
      <c r="L272" s="36"/>
      <c r="M272" s="36"/>
      <c r="N272" s="114"/>
      <c r="O272" s="36"/>
      <c r="P272" s="36"/>
      <c r="Q272" s="36"/>
      <c r="R272" s="36"/>
      <c r="S272" s="36"/>
      <c r="T272" s="36"/>
    </row>
    <row r="273" spans="4:20" ht="15" x14ac:dyDescent="0.2">
      <c r="D273" s="36"/>
      <c r="E273" s="36"/>
      <c r="F273" s="36"/>
      <c r="G273" s="36"/>
      <c r="H273" s="114"/>
      <c r="I273" s="114"/>
      <c r="J273" s="36"/>
      <c r="K273" s="36"/>
      <c r="L273" s="36"/>
      <c r="M273" s="36"/>
      <c r="N273" s="114"/>
      <c r="O273" s="36"/>
      <c r="P273" s="36"/>
      <c r="Q273" s="36"/>
      <c r="R273" s="36"/>
      <c r="S273" s="36"/>
      <c r="T273" s="36"/>
    </row>
    <row r="274" spans="4:20" ht="15" x14ac:dyDescent="0.2">
      <c r="D274" s="36"/>
      <c r="E274" s="36"/>
      <c r="F274" s="36"/>
      <c r="G274" s="36"/>
      <c r="H274" s="114"/>
      <c r="I274" s="114"/>
      <c r="J274" s="36"/>
      <c r="K274" s="36"/>
      <c r="L274" s="36"/>
      <c r="M274" s="36"/>
      <c r="N274" s="114"/>
      <c r="O274" s="36"/>
      <c r="P274" s="36"/>
      <c r="Q274" s="36"/>
      <c r="R274" s="36"/>
      <c r="S274" s="36"/>
      <c r="T274" s="36"/>
    </row>
    <row r="275" spans="4:20" ht="15" x14ac:dyDescent="0.2">
      <c r="D275" s="36"/>
      <c r="E275" s="36"/>
      <c r="F275" s="36"/>
      <c r="G275" s="36"/>
      <c r="H275" s="114"/>
      <c r="I275" s="114"/>
      <c r="J275" s="36"/>
      <c r="K275" s="36"/>
      <c r="L275" s="36"/>
      <c r="M275" s="36"/>
      <c r="N275" s="114"/>
      <c r="O275" s="36"/>
      <c r="P275" s="36"/>
      <c r="Q275" s="36"/>
      <c r="R275" s="36"/>
      <c r="S275" s="36"/>
      <c r="T275" s="36"/>
    </row>
    <row r="276" spans="4:20" ht="15" x14ac:dyDescent="0.2">
      <c r="D276" s="36"/>
      <c r="E276" s="36"/>
      <c r="F276" s="36"/>
      <c r="G276" s="36"/>
      <c r="H276" s="114"/>
      <c r="I276" s="114"/>
      <c r="J276" s="36"/>
      <c r="K276" s="36"/>
      <c r="L276" s="36"/>
      <c r="M276" s="36"/>
      <c r="N276" s="114"/>
      <c r="O276" s="36"/>
      <c r="P276" s="36"/>
      <c r="Q276" s="36"/>
      <c r="R276" s="36"/>
      <c r="S276" s="36"/>
      <c r="T276" s="36"/>
    </row>
    <row r="277" spans="4:20" ht="15" x14ac:dyDescent="0.2">
      <c r="D277" s="36"/>
      <c r="E277" s="36"/>
      <c r="F277" s="36"/>
      <c r="G277" s="36"/>
      <c r="H277" s="114"/>
      <c r="I277" s="114"/>
      <c r="J277" s="36"/>
      <c r="K277" s="36"/>
      <c r="L277" s="36"/>
      <c r="M277" s="36"/>
      <c r="N277" s="114"/>
      <c r="O277" s="36"/>
      <c r="P277" s="36"/>
      <c r="Q277" s="36"/>
      <c r="R277" s="36"/>
      <c r="S277" s="36"/>
      <c r="T277" s="36"/>
    </row>
    <row r="278" spans="4:20" ht="15" x14ac:dyDescent="0.2">
      <c r="D278" s="36"/>
      <c r="E278" s="36"/>
      <c r="F278" s="36"/>
      <c r="G278" s="36"/>
      <c r="H278" s="114"/>
      <c r="I278" s="114"/>
      <c r="J278" s="36"/>
      <c r="K278" s="36"/>
      <c r="L278" s="36"/>
      <c r="M278" s="36"/>
      <c r="N278" s="114"/>
      <c r="O278" s="36"/>
      <c r="P278" s="36"/>
      <c r="Q278" s="36"/>
      <c r="R278" s="36"/>
      <c r="S278" s="36"/>
      <c r="T278" s="36"/>
    </row>
    <row r="279" spans="4:20" ht="15" x14ac:dyDescent="0.2">
      <c r="D279" s="36"/>
      <c r="E279" s="36"/>
      <c r="F279" s="36"/>
      <c r="G279" s="36"/>
      <c r="H279" s="114"/>
      <c r="I279" s="114"/>
      <c r="J279" s="36"/>
      <c r="K279" s="36"/>
      <c r="L279" s="36"/>
      <c r="M279" s="36"/>
      <c r="N279" s="114"/>
      <c r="O279" s="36"/>
      <c r="P279" s="36"/>
      <c r="Q279" s="36"/>
      <c r="R279" s="36"/>
      <c r="S279" s="36"/>
      <c r="T279" s="36"/>
    </row>
    <row r="280" spans="4:20" ht="15" x14ac:dyDescent="0.2">
      <c r="D280" s="36"/>
      <c r="E280" s="36"/>
      <c r="F280" s="36"/>
      <c r="G280" s="36"/>
      <c r="H280" s="114"/>
      <c r="I280" s="114"/>
      <c r="J280" s="36"/>
      <c r="K280" s="36"/>
      <c r="L280" s="36"/>
      <c r="M280" s="36"/>
      <c r="N280" s="114"/>
      <c r="O280" s="36"/>
      <c r="P280" s="36"/>
      <c r="Q280" s="36"/>
      <c r="R280" s="36"/>
      <c r="S280" s="36"/>
      <c r="T280" s="36"/>
    </row>
    <row r="281" spans="4:20" ht="15" x14ac:dyDescent="0.2">
      <c r="D281" s="36"/>
      <c r="E281" s="36"/>
      <c r="F281" s="36"/>
      <c r="G281" s="36"/>
      <c r="H281" s="114"/>
      <c r="I281" s="114"/>
      <c r="J281" s="36"/>
      <c r="K281" s="36"/>
      <c r="L281" s="36"/>
      <c r="M281" s="36"/>
      <c r="N281" s="114"/>
      <c r="O281" s="36"/>
      <c r="P281" s="36"/>
      <c r="Q281" s="36"/>
      <c r="R281" s="36"/>
      <c r="S281" s="36"/>
      <c r="T281" s="36"/>
    </row>
    <row r="282" spans="4:20" ht="15" x14ac:dyDescent="0.2">
      <c r="D282" s="36"/>
      <c r="E282" s="36"/>
      <c r="F282" s="36"/>
      <c r="G282" s="36"/>
      <c r="H282" s="114"/>
      <c r="I282" s="114"/>
      <c r="J282" s="36"/>
      <c r="K282" s="36"/>
      <c r="L282" s="36"/>
      <c r="M282" s="36"/>
      <c r="N282" s="114"/>
      <c r="O282" s="36"/>
      <c r="P282" s="36"/>
      <c r="Q282" s="36"/>
      <c r="R282" s="36"/>
      <c r="S282" s="36"/>
      <c r="T282" s="36"/>
    </row>
    <row r="283" spans="4:20" ht="15" x14ac:dyDescent="0.2">
      <c r="D283" s="36"/>
      <c r="E283" s="36"/>
      <c r="F283" s="36"/>
      <c r="G283" s="36"/>
      <c r="H283" s="114"/>
      <c r="I283" s="114"/>
      <c r="J283" s="36"/>
      <c r="K283" s="36"/>
      <c r="L283" s="36"/>
      <c r="M283" s="36"/>
      <c r="N283" s="114"/>
      <c r="O283" s="36"/>
      <c r="P283" s="36"/>
      <c r="Q283" s="36"/>
      <c r="R283" s="36"/>
      <c r="S283" s="36"/>
      <c r="T283" s="36"/>
    </row>
    <row r="284" spans="4:20" ht="15" x14ac:dyDescent="0.2">
      <c r="D284" s="36"/>
      <c r="E284" s="36"/>
      <c r="F284" s="36"/>
      <c r="G284" s="36"/>
      <c r="H284" s="114"/>
      <c r="I284" s="114"/>
      <c r="J284" s="36"/>
      <c r="K284" s="36"/>
      <c r="L284" s="36"/>
      <c r="M284" s="36"/>
      <c r="N284" s="114"/>
      <c r="O284" s="36"/>
      <c r="P284" s="36"/>
      <c r="Q284" s="36"/>
      <c r="R284" s="36"/>
      <c r="S284" s="36"/>
      <c r="T284" s="36"/>
    </row>
    <row r="285" spans="4:20" ht="15" x14ac:dyDescent="0.2">
      <c r="D285" s="36"/>
      <c r="E285" s="36"/>
      <c r="F285" s="36"/>
      <c r="G285" s="36"/>
      <c r="H285" s="114"/>
      <c r="I285" s="114"/>
      <c r="J285" s="36"/>
      <c r="K285" s="36"/>
      <c r="L285" s="36"/>
      <c r="M285" s="36"/>
      <c r="N285" s="114"/>
      <c r="O285" s="36"/>
      <c r="P285" s="36"/>
      <c r="Q285" s="36"/>
      <c r="R285" s="36"/>
      <c r="S285" s="36"/>
      <c r="T285" s="36"/>
    </row>
    <row r="286" spans="4:20" ht="15" x14ac:dyDescent="0.2">
      <c r="D286" s="36"/>
      <c r="E286" s="36"/>
      <c r="F286" s="36"/>
      <c r="G286" s="36"/>
      <c r="H286" s="114"/>
      <c r="I286" s="114"/>
      <c r="J286" s="36"/>
      <c r="K286" s="36"/>
      <c r="L286" s="36"/>
      <c r="M286" s="36"/>
      <c r="N286" s="114"/>
      <c r="O286" s="36"/>
      <c r="P286" s="36"/>
      <c r="Q286" s="36"/>
      <c r="R286" s="36"/>
      <c r="S286" s="36"/>
      <c r="T286" s="36"/>
    </row>
    <row r="287" spans="4:20" ht="15" x14ac:dyDescent="0.2">
      <c r="D287" s="36"/>
      <c r="E287" s="36"/>
      <c r="F287" s="36"/>
      <c r="G287" s="36"/>
      <c r="H287" s="114"/>
      <c r="I287" s="114"/>
      <c r="J287" s="36"/>
      <c r="K287" s="36"/>
      <c r="L287" s="36"/>
      <c r="M287" s="36"/>
      <c r="N287" s="114"/>
      <c r="O287" s="36"/>
      <c r="P287" s="36"/>
      <c r="Q287" s="36"/>
      <c r="R287" s="36"/>
      <c r="S287" s="36"/>
      <c r="T287" s="36"/>
    </row>
    <row r="288" spans="4:20" ht="15" x14ac:dyDescent="0.2">
      <c r="D288" s="36"/>
      <c r="E288" s="36"/>
      <c r="F288" s="36"/>
      <c r="G288" s="36"/>
      <c r="H288" s="114"/>
      <c r="I288" s="114"/>
      <c r="J288" s="36"/>
      <c r="K288" s="36"/>
      <c r="L288" s="36"/>
      <c r="M288" s="36"/>
      <c r="N288" s="114"/>
      <c r="O288" s="36"/>
      <c r="P288" s="36"/>
      <c r="Q288" s="36"/>
      <c r="R288" s="36"/>
      <c r="S288" s="36"/>
      <c r="T288" s="36"/>
    </row>
    <row r="289" spans="4:20" ht="15" x14ac:dyDescent="0.2">
      <c r="D289" s="36"/>
      <c r="E289" s="36"/>
      <c r="F289" s="36"/>
      <c r="G289" s="36"/>
      <c r="H289" s="114"/>
      <c r="I289" s="114"/>
      <c r="J289" s="36"/>
      <c r="K289" s="36"/>
      <c r="L289" s="36"/>
      <c r="M289" s="36"/>
      <c r="N289" s="114"/>
      <c r="O289" s="36"/>
      <c r="P289" s="36"/>
      <c r="Q289" s="36"/>
      <c r="R289" s="36"/>
      <c r="S289" s="36"/>
      <c r="T289" s="36"/>
    </row>
    <row r="290" spans="4:20" ht="15" x14ac:dyDescent="0.2">
      <c r="D290" s="36"/>
      <c r="E290" s="36"/>
      <c r="F290" s="36"/>
      <c r="G290" s="36"/>
      <c r="H290" s="114"/>
      <c r="I290" s="114"/>
      <c r="J290" s="36"/>
      <c r="K290" s="36"/>
      <c r="L290" s="36"/>
      <c r="M290" s="36"/>
      <c r="N290" s="114"/>
      <c r="O290" s="36"/>
      <c r="P290" s="36"/>
      <c r="Q290" s="36"/>
      <c r="R290" s="36"/>
      <c r="S290" s="36"/>
      <c r="T290" s="36"/>
    </row>
    <row r="291" spans="4:20" ht="15" x14ac:dyDescent="0.2">
      <c r="D291" s="36"/>
      <c r="E291" s="36"/>
      <c r="F291" s="36"/>
      <c r="G291" s="36"/>
      <c r="H291" s="114"/>
      <c r="I291" s="114"/>
      <c r="J291" s="36"/>
      <c r="K291" s="36"/>
      <c r="L291" s="36"/>
      <c r="M291" s="36"/>
      <c r="N291" s="114"/>
      <c r="O291" s="36"/>
      <c r="P291" s="36"/>
      <c r="Q291" s="36"/>
      <c r="R291" s="36"/>
      <c r="S291" s="36"/>
      <c r="T291" s="36"/>
    </row>
    <row r="292" spans="4:20" ht="15" x14ac:dyDescent="0.2">
      <c r="D292" s="36"/>
      <c r="E292" s="36"/>
      <c r="F292" s="36"/>
      <c r="G292" s="36"/>
      <c r="H292" s="114"/>
      <c r="I292" s="114"/>
      <c r="J292" s="36"/>
      <c r="K292" s="36"/>
      <c r="L292" s="36"/>
      <c r="M292" s="36"/>
      <c r="N292" s="114"/>
      <c r="O292" s="36"/>
      <c r="P292" s="36"/>
      <c r="Q292" s="36"/>
      <c r="R292" s="36"/>
      <c r="S292" s="36"/>
      <c r="T292" s="36"/>
    </row>
    <row r="293" spans="4:20" ht="15" x14ac:dyDescent="0.2">
      <c r="D293" s="36"/>
      <c r="E293" s="36"/>
      <c r="F293" s="36"/>
      <c r="G293" s="36"/>
      <c r="H293" s="114"/>
      <c r="I293" s="114"/>
      <c r="J293" s="36"/>
      <c r="K293" s="36"/>
      <c r="L293" s="36"/>
      <c r="M293" s="36"/>
      <c r="N293" s="114"/>
      <c r="O293" s="36"/>
      <c r="P293" s="36"/>
      <c r="Q293" s="36"/>
      <c r="R293" s="36"/>
      <c r="S293" s="36"/>
      <c r="T293" s="36"/>
    </row>
    <row r="294" spans="4:20" ht="15" x14ac:dyDescent="0.2">
      <c r="D294" s="36"/>
      <c r="E294" s="36"/>
      <c r="F294" s="36"/>
      <c r="G294" s="36"/>
      <c r="H294" s="114"/>
      <c r="I294" s="114"/>
      <c r="J294" s="36"/>
      <c r="K294" s="36"/>
      <c r="L294" s="36"/>
      <c r="M294" s="36"/>
      <c r="N294" s="114"/>
      <c r="O294" s="36"/>
      <c r="P294" s="36"/>
      <c r="Q294" s="36"/>
      <c r="R294" s="36"/>
      <c r="S294" s="36"/>
      <c r="T294" s="36"/>
    </row>
    <row r="295" spans="4:20" ht="15" x14ac:dyDescent="0.2">
      <c r="D295" s="36"/>
      <c r="E295" s="36"/>
      <c r="F295" s="36"/>
      <c r="G295" s="36"/>
      <c r="H295" s="114"/>
      <c r="I295" s="114"/>
      <c r="J295" s="36"/>
      <c r="K295" s="36"/>
      <c r="L295" s="36"/>
      <c r="M295" s="36"/>
      <c r="N295" s="114"/>
      <c r="O295" s="36"/>
      <c r="P295" s="36"/>
      <c r="Q295" s="36"/>
      <c r="R295" s="36"/>
      <c r="S295" s="36"/>
      <c r="T295" s="36"/>
    </row>
    <row r="296" spans="4:20" ht="15" x14ac:dyDescent="0.2">
      <c r="D296" s="36"/>
      <c r="E296" s="36"/>
      <c r="F296" s="36"/>
      <c r="G296" s="36"/>
      <c r="H296" s="114"/>
      <c r="I296" s="114"/>
      <c r="J296" s="36"/>
      <c r="K296" s="36"/>
      <c r="L296" s="36"/>
      <c r="M296" s="36"/>
      <c r="N296" s="114"/>
      <c r="O296" s="36"/>
      <c r="P296" s="36"/>
      <c r="Q296" s="36"/>
      <c r="R296" s="36"/>
      <c r="S296" s="36"/>
      <c r="T296" s="36"/>
    </row>
    <row r="297" spans="4:20" ht="15" x14ac:dyDescent="0.2">
      <c r="D297" s="36"/>
      <c r="E297" s="36"/>
      <c r="F297" s="36"/>
      <c r="G297" s="36"/>
      <c r="H297" s="114"/>
      <c r="I297" s="114"/>
      <c r="J297" s="36"/>
      <c r="K297" s="36"/>
      <c r="L297" s="36"/>
      <c r="M297" s="36"/>
      <c r="N297" s="114"/>
      <c r="O297" s="36"/>
      <c r="P297" s="36"/>
      <c r="Q297" s="36"/>
      <c r="R297" s="36"/>
      <c r="S297" s="36"/>
      <c r="T297" s="36"/>
    </row>
    <row r="298" spans="4:20" ht="15" x14ac:dyDescent="0.2">
      <c r="D298" s="36"/>
      <c r="E298" s="36"/>
      <c r="F298" s="36"/>
      <c r="G298" s="36"/>
      <c r="H298" s="114"/>
      <c r="I298" s="114"/>
      <c r="J298" s="36"/>
      <c r="K298" s="36"/>
      <c r="L298" s="36"/>
      <c r="M298" s="36"/>
      <c r="N298" s="114"/>
      <c r="O298" s="36"/>
      <c r="P298" s="36"/>
      <c r="Q298" s="36"/>
      <c r="R298" s="36"/>
      <c r="S298" s="36"/>
      <c r="T298" s="36"/>
    </row>
    <row r="299" spans="4:20" ht="15" x14ac:dyDescent="0.2">
      <c r="D299" s="36"/>
      <c r="E299" s="36"/>
      <c r="F299" s="36"/>
      <c r="G299" s="36"/>
      <c r="H299" s="114"/>
      <c r="I299" s="114"/>
      <c r="J299" s="36"/>
      <c r="K299" s="36"/>
      <c r="L299" s="36"/>
      <c r="M299" s="36"/>
      <c r="N299" s="114"/>
      <c r="O299" s="36"/>
      <c r="P299" s="36"/>
      <c r="Q299" s="36"/>
      <c r="R299" s="36"/>
      <c r="S299" s="36"/>
      <c r="T299" s="36"/>
    </row>
  </sheetData>
  <mergeCells count="32">
    <mergeCell ref="W33:Y33"/>
    <mergeCell ref="A51:C51"/>
    <mergeCell ref="H44:L44"/>
    <mergeCell ref="H45:L45"/>
    <mergeCell ref="M51:S51"/>
    <mergeCell ref="H46:L46"/>
    <mergeCell ref="H48:L48"/>
    <mergeCell ref="L47:M47"/>
    <mergeCell ref="H47:K47"/>
    <mergeCell ref="G51:J51"/>
    <mergeCell ref="G8:Q9"/>
    <mergeCell ref="W9:W10"/>
    <mergeCell ref="X9:Y9"/>
    <mergeCell ref="R8:T9"/>
    <mergeCell ref="W8:Y8"/>
    <mergeCell ref="U8:V9"/>
    <mergeCell ref="A8:A10"/>
    <mergeCell ref="B8:B10"/>
    <mergeCell ref="C8:C10"/>
    <mergeCell ref="D8:F9"/>
    <mergeCell ref="A1:Y1"/>
    <mergeCell ref="A2:Y2"/>
    <mergeCell ref="V3:W3"/>
    <mergeCell ref="X3:Y3"/>
    <mergeCell ref="X4:Y4"/>
    <mergeCell ref="H6:K6"/>
    <mergeCell ref="L6:N6"/>
    <mergeCell ref="O6:Q6"/>
    <mergeCell ref="V4:W4"/>
    <mergeCell ref="A4:T4"/>
    <mergeCell ref="R6:T6"/>
    <mergeCell ref="F6:G6"/>
  </mergeCells>
  <phoneticPr fontId="12" type="noConversion"/>
  <conditionalFormatting sqref="Z7">
    <cfRule type="cellIs" dxfId="8" priority="10" operator="equal">
      <formula>"н/а"</formula>
    </cfRule>
  </conditionalFormatting>
  <conditionalFormatting sqref="N8:Z42 L8:M9 L11:M42 A8:K42">
    <cfRule type="cellIs" dxfId="7" priority="9" operator="equal">
      <formula>"н/а"</formula>
    </cfRule>
  </conditionalFormatting>
  <conditionalFormatting sqref="D12:M32">
    <cfRule type="cellIs" dxfId="6" priority="8" operator="equal">
      <formula>2</formula>
    </cfRule>
  </conditionalFormatting>
  <conditionalFormatting sqref="D12:V32">
    <cfRule type="cellIs" dxfId="5" priority="6" operator="equal">
      <formula>"н/а"</formula>
    </cfRule>
    <cfRule type="cellIs" dxfId="4" priority="7" operator="equal">
      <formula>2</formula>
    </cfRule>
  </conditionalFormatting>
  <pageMargins left="0.39370078740157483" right="0.27559055118110237" top="0.74803149606299213" bottom="0.98425196850393704" header="0.51181102362204722" footer="0.51181102362204722"/>
  <pageSetup paperSize="8" scale="60" orientation="portrait" horizontalDpi="1200" verticalDpi="1200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zoomScaleNormal="100" workbookViewId="0">
      <selection activeCell="AC11" sqref="AC11"/>
    </sheetView>
  </sheetViews>
  <sheetFormatPr defaultRowHeight="12.75" x14ac:dyDescent="0.2"/>
  <cols>
    <col min="1" max="1" width="5.42578125" customWidth="1"/>
    <col min="2" max="2" width="4.42578125" customWidth="1"/>
    <col min="3" max="3" width="24.42578125" customWidth="1"/>
    <col min="4" max="9" width="5.5703125" customWidth="1"/>
    <col min="10" max="10" width="0.140625" customWidth="1"/>
    <col min="11" max="20" width="5.5703125" customWidth="1"/>
    <col min="21" max="22" width="5" customWidth="1"/>
    <col min="23" max="25" width="5.85546875" customWidth="1"/>
  </cols>
  <sheetData>
    <row r="1" spans="1:25" ht="23.25" x14ac:dyDescent="0.35">
      <c r="A1" s="310" t="s">
        <v>40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5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1:25" ht="15.75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312" t="s">
        <v>1</v>
      </c>
      <c r="W3" s="312"/>
      <c r="X3" s="348">
        <v>3</v>
      </c>
      <c r="Y3" s="348"/>
    </row>
    <row r="4" spans="1:25" ht="20.25" customHeight="1" x14ac:dyDescent="0.3">
      <c r="A4" s="317" t="s">
        <v>2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V4" s="312" t="s">
        <v>3</v>
      </c>
      <c r="W4" s="312"/>
      <c r="X4" s="347" t="s">
        <v>61</v>
      </c>
      <c r="Y4" s="347"/>
    </row>
    <row r="5" spans="1:25" ht="18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"/>
      <c r="B6" s="3"/>
      <c r="C6" s="1"/>
      <c r="D6" s="1"/>
      <c r="E6" s="1"/>
      <c r="F6" s="1"/>
      <c r="G6" s="249"/>
      <c r="H6" s="315">
        <v>6</v>
      </c>
      <c r="I6" s="315"/>
      <c r="J6" s="315"/>
      <c r="K6" s="315"/>
      <c r="L6" s="316" t="s">
        <v>5</v>
      </c>
      <c r="M6" s="316"/>
      <c r="N6" s="316"/>
      <c r="O6" s="315" t="s">
        <v>62</v>
      </c>
      <c r="P6" s="315"/>
      <c r="Q6" s="315"/>
      <c r="R6" s="316" t="s">
        <v>36</v>
      </c>
      <c r="S6" s="316"/>
      <c r="T6" s="316"/>
      <c r="U6" s="3"/>
      <c r="V6" s="3"/>
      <c r="W6" s="3"/>
      <c r="X6" s="3"/>
      <c r="Y6" s="3"/>
    </row>
    <row r="7" spans="1:25" ht="16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8.75" customHeight="1" thickBot="1" x14ac:dyDescent="0.25">
      <c r="A8" s="349"/>
      <c r="B8" s="302" t="s">
        <v>6</v>
      </c>
      <c r="C8" s="305" t="s">
        <v>7</v>
      </c>
      <c r="D8" s="308" t="s">
        <v>8</v>
      </c>
      <c r="E8" s="308"/>
      <c r="F8" s="308"/>
      <c r="G8" s="318" t="s">
        <v>9</v>
      </c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24" t="s">
        <v>10</v>
      </c>
      <c r="S8" s="318"/>
      <c r="T8" s="318"/>
      <c r="U8" s="308" t="s">
        <v>33</v>
      </c>
      <c r="V8" s="308"/>
      <c r="W8" s="343" t="s">
        <v>11</v>
      </c>
      <c r="X8" s="344"/>
      <c r="Y8" s="345"/>
    </row>
    <row r="9" spans="1:25" ht="27" customHeight="1" thickBot="1" x14ac:dyDescent="0.25">
      <c r="A9" s="350"/>
      <c r="B9" s="303"/>
      <c r="C9" s="306"/>
      <c r="D9" s="309"/>
      <c r="E9" s="309"/>
      <c r="F9" s="30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25"/>
      <c r="S9" s="319"/>
      <c r="T9" s="319"/>
      <c r="U9" s="309"/>
      <c r="V9" s="329"/>
      <c r="W9" s="320" t="s">
        <v>12</v>
      </c>
      <c r="X9" s="322" t="s">
        <v>13</v>
      </c>
      <c r="Y9" s="323"/>
    </row>
    <row r="10" spans="1:25" ht="114.75" customHeight="1" thickBot="1" x14ac:dyDescent="0.25">
      <c r="A10" s="351"/>
      <c r="B10" s="304"/>
      <c r="C10" s="307"/>
      <c r="D10" s="48" t="s">
        <v>52</v>
      </c>
      <c r="E10" s="284" t="s">
        <v>99</v>
      </c>
      <c r="F10" s="236" t="s">
        <v>98</v>
      </c>
      <c r="G10" s="48" t="s">
        <v>64</v>
      </c>
      <c r="H10" s="49" t="s">
        <v>43</v>
      </c>
      <c r="I10" s="49" t="s">
        <v>59</v>
      </c>
      <c r="J10" s="50"/>
      <c r="K10" s="236" t="s">
        <v>90</v>
      </c>
      <c r="L10" s="236" t="s">
        <v>91</v>
      </c>
      <c r="M10" s="236" t="s">
        <v>92</v>
      </c>
      <c r="N10" s="237" t="s">
        <v>93</v>
      </c>
      <c r="O10" s="236" t="s">
        <v>94</v>
      </c>
      <c r="P10" s="236" t="s">
        <v>95</v>
      </c>
      <c r="Q10" s="257" t="s">
        <v>100</v>
      </c>
      <c r="R10" s="160" t="s">
        <v>51</v>
      </c>
      <c r="S10" s="160" t="s">
        <v>96</v>
      </c>
      <c r="T10" s="53" t="s">
        <v>97</v>
      </c>
      <c r="U10" s="236" t="s">
        <v>90</v>
      </c>
      <c r="V10" s="38"/>
      <c r="W10" s="321"/>
      <c r="X10" s="60" t="s">
        <v>41</v>
      </c>
      <c r="Y10" s="120" t="s">
        <v>42</v>
      </c>
    </row>
    <row r="11" spans="1:25" ht="16.5" thickBot="1" x14ac:dyDescent="0.25">
      <c r="A11" s="27"/>
      <c r="B11" s="75">
        <v>1</v>
      </c>
      <c r="C11" s="235">
        <v>2</v>
      </c>
      <c r="D11" s="54">
        <v>3</v>
      </c>
      <c r="E11" s="61"/>
      <c r="F11" s="55">
        <v>4</v>
      </c>
      <c r="G11" s="54">
        <v>5</v>
      </c>
      <c r="H11" s="55">
        <v>6</v>
      </c>
      <c r="I11" s="55">
        <v>7</v>
      </c>
      <c r="J11" s="55">
        <v>8</v>
      </c>
      <c r="K11" s="55">
        <v>9</v>
      </c>
      <c r="L11" s="55">
        <v>10</v>
      </c>
      <c r="M11" s="55">
        <v>11</v>
      </c>
      <c r="N11" s="55">
        <v>12</v>
      </c>
      <c r="O11" s="55">
        <v>13</v>
      </c>
      <c r="P11" s="55">
        <v>14</v>
      </c>
      <c r="Q11" s="55">
        <v>15</v>
      </c>
      <c r="R11" s="54">
        <v>16</v>
      </c>
      <c r="S11" s="55">
        <v>17</v>
      </c>
      <c r="T11" s="134">
        <v>18</v>
      </c>
      <c r="U11" s="54">
        <v>19</v>
      </c>
      <c r="V11" s="134">
        <v>20</v>
      </c>
      <c r="W11" s="241">
        <v>21</v>
      </c>
      <c r="X11" s="242">
        <v>22</v>
      </c>
      <c r="Y11" s="242">
        <v>23</v>
      </c>
    </row>
    <row r="12" spans="1:25" ht="15.75" x14ac:dyDescent="0.25">
      <c r="A12" s="85" t="str">
        <f t="shared" ref="A12:A31" si="0">IF(OR(D12="н/а",F12="н/а",G12="н/а",H12="н/а",I12="н/а",J12="н/а",K12="н/а",L12="н/а",M12="н/а",N12="н/а",O12="н/а",P12="н/а",R12="н/а",S12="н/а",T12="н/а",U12="н/а",Z12="н/а",D12="н/а",D12="н/а"),"неуд",IF(MIN(D12:V12)=5,"отл",IF(MIN(D12:V12)=4,"хор",IF(MIN(D12:V12)=2,"неуд"," "))))</f>
        <v>неуд</v>
      </c>
      <c r="B12" s="180">
        <v>1</v>
      </c>
      <c r="C12" s="258" t="s">
        <v>69</v>
      </c>
      <c r="D12" s="162">
        <v>2</v>
      </c>
      <c r="E12" s="285">
        <v>3</v>
      </c>
      <c r="F12" s="186">
        <v>4</v>
      </c>
      <c r="G12" s="274">
        <v>4</v>
      </c>
      <c r="H12" s="275" t="s">
        <v>102</v>
      </c>
      <c r="I12" s="276">
        <v>4</v>
      </c>
      <c r="J12" s="277"/>
      <c r="K12" s="277">
        <v>2</v>
      </c>
      <c r="L12" s="278">
        <v>4</v>
      </c>
      <c r="M12" s="277">
        <v>4</v>
      </c>
      <c r="N12" s="277">
        <v>4</v>
      </c>
      <c r="O12" s="277">
        <v>4</v>
      </c>
      <c r="P12" s="279">
        <v>4</v>
      </c>
      <c r="Q12" s="280">
        <v>4</v>
      </c>
      <c r="R12" s="181">
        <v>5</v>
      </c>
      <c r="S12" s="186">
        <v>5</v>
      </c>
      <c r="T12" s="5" t="s">
        <v>102</v>
      </c>
      <c r="U12" s="201">
        <v>4</v>
      </c>
      <c r="V12" s="6"/>
      <c r="W12" s="97">
        <v>78</v>
      </c>
      <c r="X12" s="58">
        <v>4</v>
      </c>
      <c r="Y12" s="58">
        <v>74</v>
      </c>
    </row>
    <row r="13" spans="1:25" ht="15.75" x14ac:dyDescent="0.25">
      <c r="A13" s="250" t="str">
        <f t="shared" si="0"/>
        <v>хор</v>
      </c>
      <c r="B13" s="187">
        <v>2</v>
      </c>
      <c r="C13" s="258" t="s">
        <v>71</v>
      </c>
      <c r="D13" s="162">
        <v>4</v>
      </c>
      <c r="E13" s="285">
        <v>4</v>
      </c>
      <c r="F13" s="186">
        <v>4</v>
      </c>
      <c r="G13" s="162">
        <v>5</v>
      </c>
      <c r="H13" s="182" t="s">
        <v>102</v>
      </c>
      <c r="I13" s="183">
        <v>4</v>
      </c>
      <c r="J13" s="29"/>
      <c r="K13" s="29">
        <v>5</v>
      </c>
      <c r="L13" s="181">
        <v>4</v>
      </c>
      <c r="M13" s="29">
        <v>4</v>
      </c>
      <c r="N13" s="29">
        <v>5</v>
      </c>
      <c r="O13" s="29">
        <v>4</v>
      </c>
      <c r="P13" s="185">
        <v>4</v>
      </c>
      <c r="Q13" s="5">
        <v>4</v>
      </c>
      <c r="R13" s="181">
        <v>5</v>
      </c>
      <c r="S13" s="186">
        <v>5</v>
      </c>
      <c r="T13" s="5" t="s">
        <v>102</v>
      </c>
      <c r="U13" s="201">
        <v>5</v>
      </c>
      <c r="V13" s="6"/>
      <c r="W13" s="41">
        <v>4</v>
      </c>
      <c r="X13" s="59">
        <v>0</v>
      </c>
      <c r="Y13" s="59">
        <v>4</v>
      </c>
    </row>
    <row r="14" spans="1:25" ht="15.75" x14ac:dyDescent="0.25">
      <c r="A14" s="250" t="str">
        <f t="shared" si="0"/>
        <v>отл</v>
      </c>
      <c r="B14" s="187">
        <v>3</v>
      </c>
      <c r="C14" s="258" t="s">
        <v>72</v>
      </c>
      <c r="D14" s="162">
        <v>5</v>
      </c>
      <c r="E14" s="285">
        <v>5</v>
      </c>
      <c r="F14" s="186">
        <v>5</v>
      </c>
      <c r="G14" s="162">
        <v>5</v>
      </c>
      <c r="H14" s="182" t="s">
        <v>102</v>
      </c>
      <c r="I14" s="183">
        <v>5</v>
      </c>
      <c r="J14" s="29"/>
      <c r="K14" s="29">
        <v>5</v>
      </c>
      <c r="L14" s="181">
        <v>5</v>
      </c>
      <c r="M14" s="29">
        <v>5</v>
      </c>
      <c r="N14" s="29">
        <v>5</v>
      </c>
      <c r="O14" s="29">
        <v>5</v>
      </c>
      <c r="P14" s="185">
        <v>5</v>
      </c>
      <c r="Q14" s="5">
        <v>5</v>
      </c>
      <c r="R14" s="181">
        <v>5</v>
      </c>
      <c r="S14" s="186">
        <v>5</v>
      </c>
      <c r="T14" s="5" t="s">
        <v>102</v>
      </c>
      <c r="U14" s="7">
        <v>5</v>
      </c>
      <c r="V14" s="6"/>
      <c r="W14" s="41">
        <v>8</v>
      </c>
      <c r="X14" s="59">
        <v>0</v>
      </c>
      <c r="Y14" s="59">
        <v>8</v>
      </c>
    </row>
    <row r="15" spans="1:25" ht="15.75" x14ac:dyDescent="0.25">
      <c r="A15" s="250" t="str">
        <f t="shared" si="0"/>
        <v>неуд</v>
      </c>
      <c r="B15" s="187">
        <v>4</v>
      </c>
      <c r="C15" s="258" t="s">
        <v>73</v>
      </c>
      <c r="D15" s="162">
        <v>2</v>
      </c>
      <c r="E15" s="285">
        <v>2</v>
      </c>
      <c r="F15" s="186" t="s">
        <v>101</v>
      </c>
      <c r="G15" s="162">
        <v>3</v>
      </c>
      <c r="H15" s="182" t="s">
        <v>102</v>
      </c>
      <c r="I15" s="183">
        <v>2</v>
      </c>
      <c r="J15" s="29"/>
      <c r="K15" s="29">
        <v>2</v>
      </c>
      <c r="L15" s="188">
        <v>3</v>
      </c>
      <c r="M15" s="29">
        <v>2</v>
      </c>
      <c r="N15" s="29">
        <v>2</v>
      </c>
      <c r="O15" s="29">
        <v>3</v>
      </c>
      <c r="P15" s="185">
        <v>2</v>
      </c>
      <c r="Q15" s="5">
        <v>4</v>
      </c>
      <c r="R15" s="181" t="s">
        <v>101</v>
      </c>
      <c r="S15" s="186">
        <v>2</v>
      </c>
      <c r="T15" s="5" t="s">
        <v>102</v>
      </c>
      <c r="U15" s="7">
        <v>2</v>
      </c>
      <c r="V15" s="6"/>
      <c r="W15" s="41">
        <v>8</v>
      </c>
      <c r="X15" s="59">
        <v>8</v>
      </c>
      <c r="Y15" s="59">
        <v>0</v>
      </c>
    </row>
    <row r="16" spans="1:25" ht="15.75" x14ac:dyDescent="0.25">
      <c r="A16" s="250" t="str">
        <f t="shared" si="0"/>
        <v>отл</v>
      </c>
      <c r="B16" s="187">
        <v>5</v>
      </c>
      <c r="C16" s="258" t="s">
        <v>74</v>
      </c>
      <c r="D16" s="230">
        <v>5</v>
      </c>
      <c r="E16" s="286">
        <v>5</v>
      </c>
      <c r="F16" s="186">
        <v>5</v>
      </c>
      <c r="G16" s="162">
        <v>5</v>
      </c>
      <c r="H16" s="182" t="s">
        <v>102</v>
      </c>
      <c r="I16" s="183">
        <v>5</v>
      </c>
      <c r="J16" s="29"/>
      <c r="K16" s="29">
        <v>5</v>
      </c>
      <c r="L16" s="189">
        <v>5</v>
      </c>
      <c r="M16" s="29">
        <v>5</v>
      </c>
      <c r="N16" s="29">
        <v>5</v>
      </c>
      <c r="O16" s="29">
        <v>5</v>
      </c>
      <c r="P16" s="185">
        <v>5</v>
      </c>
      <c r="Q16" s="5">
        <v>5</v>
      </c>
      <c r="R16" s="181">
        <v>5</v>
      </c>
      <c r="S16" s="186">
        <v>5</v>
      </c>
      <c r="T16" s="5" t="s">
        <v>102</v>
      </c>
      <c r="U16" s="7">
        <v>5</v>
      </c>
      <c r="V16" s="6"/>
      <c r="W16" s="41">
        <v>32</v>
      </c>
      <c r="X16" s="59">
        <v>32</v>
      </c>
      <c r="Y16" s="59">
        <v>0</v>
      </c>
    </row>
    <row r="17" spans="1:25" ht="15.75" x14ac:dyDescent="0.25">
      <c r="A17" s="250" t="str">
        <f t="shared" si="0"/>
        <v>неуд</v>
      </c>
      <c r="B17" s="187">
        <v>6</v>
      </c>
      <c r="C17" s="259" t="s">
        <v>75</v>
      </c>
      <c r="D17" s="231">
        <v>2</v>
      </c>
      <c r="E17" s="287">
        <v>4</v>
      </c>
      <c r="F17" s="186">
        <v>4</v>
      </c>
      <c r="G17" s="162">
        <v>4</v>
      </c>
      <c r="H17" s="182" t="s">
        <v>102</v>
      </c>
      <c r="I17" s="183">
        <v>3</v>
      </c>
      <c r="J17" s="29"/>
      <c r="K17" s="29">
        <v>4</v>
      </c>
      <c r="L17" s="188">
        <v>3</v>
      </c>
      <c r="M17" s="29">
        <v>4</v>
      </c>
      <c r="N17" s="29">
        <v>5</v>
      </c>
      <c r="O17" s="29">
        <v>4</v>
      </c>
      <c r="P17" s="185">
        <v>3</v>
      </c>
      <c r="Q17" s="5">
        <v>4</v>
      </c>
      <c r="R17" s="181">
        <v>4</v>
      </c>
      <c r="S17" s="186">
        <v>3</v>
      </c>
      <c r="T17" s="5" t="s">
        <v>102</v>
      </c>
      <c r="U17" s="7">
        <v>4</v>
      </c>
      <c r="V17" s="6"/>
      <c r="W17" s="41">
        <v>20</v>
      </c>
      <c r="X17" s="59">
        <v>0</v>
      </c>
      <c r="Y17" s="59">
        <v>20</v>
      </c>
    </row>
    <row r="18" spans="1:25" ht="15.75" x14ac:dyDescent="0.25">
      <c r="A18" s="250" t="str">
        <f t="shared" si="0"/>
        <v>неуд</v>
      </c>
      <c r="B18" s="187">
        <v>7</v>
      </c>
      <c r="C18" s="258" t="s">
        <v>76</v>
      </c>
      <c r="D18" s="230">
        <v>2</v>
      </c>
      <c r="E18" s="286">
        <v>4</v>
      </c>
      <c r="F18" s="186">
        <v>4</v>
      </c>
      <c r="G18" s="162">
        <v>4</v>
      </c>
      <c r="H18" s="182" t="s">
        <v>102</v>
      </c>
      <c r="I18" s="183">
        <v>4</v>
      </c>
      <c r="J18" s="29"/>
      <c r="K18" s="29">
        <v>2</v>
      </c>
      <c r="L18" s="188">
        <v>5</v>
      </c>
      <c r="M18" s="29">
        <v>4</v>
      </c>
      <c r="N18" s="29">
        <v>4</v>
      </c>
      <c r="O18" s="29">
        <v>4</v>
      </c>
      <c r="P18" s="185">
        <v>4</v>
      </c>
      <c r="Q18" s="5">
        <v>4</v>
      </c>
      <c r="R18" s="181">
        <v>5</v>
      </c>
      <c r="S18" s="186">
        <v>5</v>
      </c>
      <c r="T18" s="5" t="s">
        <v>102</v>
      </c>
      <c r="U18" s="7">
        <v>4</v>
      </c>
      <c r="V18" s="6"/>
      <c r="W18" s="41">
        <v>78</v>
      </c>
      <c r="X18" s="59">
        <v>0</v>
      </c>
      <c r="Y18" s="59">
        <v>78</v>
      </c>
    </row>
    <row r="19" spans="1:25" ht="15.75" x14ac:dyDescent="0.25">
      <c r="A19" s="250" t="str">
        <f t="shared" si="0"/>
        <v>хор</v>
      </c>
      <c r="B19" s="187">
        <v>8</v>
      </c>
      <c r="C19" s="259" t="s">
        <v>77</v>
      </c>
      <c r="D19" s="230">
        <v>4</v>
      </c>
      <c r="E19" s="286">
        <v>5</v>
      </c>
      <c r="F19" s="186">
        <v>4</v>
      </c>
      <c r="G19" s="162">
        <v>5</v>
      </c>
      <c r="H19" s="182" t="s">
        <v>102</v>
      </c>
      <c r="I19" s="183">
        <v>5</v>
      </c>
      <c r="J19" s="29"/>
      <c r="K19" s="29">
        <v>5</v>
      </c>
      <c r="L19" s="189">
        <v>5</v>
      </c>
      <c r="M19" s="29">
        <v>5</v>
      </c>
      <c r="N19" s="29">
        <v>5</v>
      </c>
      <c r="O19" s="29">
        <v>4</v>
      </c>
      <c r="P19" s="185">
        <v>4</v>
      </c>
      <c r="Q19" s="5">
        <v>4</v>
      </c>
      <c r="R19" s="181">
        <v>5</v>
      </c>
      <c r="S19" s="186">
        <v>4</v>
      </c>
      <c r="T19" s="5" t="s">
        <v>102</v>
      </c>
      <c r="U19" s="7">
        <v>5</v>
      </c>
      <c r="V19" s="6"/>
      <c r="W19" s="41">
        <v>56</v>
      </c>
      <c r="X19" s="59">
        <v>0</v>
      </c>
      <c r="Y19" s="59">
        <v>56</v>
      </c>
    </row>
    <row r="20" spans="1:25" ht="15.75" x14ac:dyDescent="0.25">
      <c r="A20" s="250" t="str">
        <f t="shared" si="0"/>
        <v>хор</v>
      </c>
      <c r="B20" s="187">
        <v>9</v>
      </c>
      <c r="C20" s="258" t="s">
        <v>78</v>
      </c>
      <c r="D20" s="231">
        <v>5</v>
      </c>
      <c r="E20" s="288">
        <v>5</v>
      </c>
      <c r="F20" s="270">
        <v>5</v>
      </c>
      <c r="G20" s="163">
        <v>4</v>
      </c>
      <c r="H20" s="182" t="s">
        <v>102</v>
      </c>
      <c r="I20" s="182">
        <v>5</v>
      </c>
      <c r="J20" s="190"/>
      <c r="K20" s="190">
        <v>5</v>
      </c>
      <c r="L20" s="188">
        <v>5</v>
      </c>
      <c r="M20" s="29">
        <v>5</v>
      </c>
      <c r="N20" s="190">
        <v>4</v>
      </c>
      <c r="O20" s="190">
        <v>5</v>
      </c>
      <c r="P20" s="185">
        <v>5</v>
      </c>
      <c r="Q20" s="5">
        <v>5</v>
      </c>
      <c r="R20" s="181">
        <v>5</v>
      </c>
      <c r="S20" s="186">
        <v>4</v>
      </c>
      <c r="T20" s="5" t="s">
        <v>102</v>
      </c>
      <c r="U20" s="7">
        <v>5</v>
      </c>
      <c r="V20" s="6"/>
      <c r="W20" s="41">
        <v>70</v>
      </c>
      <c r="X20" s="59">
        <v>58</v>
      </c>
      <c r="Y20" s="59">
        <v>12</v>
      </c>
    </row>
    <row r="21" spans="1:25" ht="15.75" x14ac:dyDescent="0.25">
      <c r="A21" s="250" t="str">
        <f t="shared" si="0"/>
        <v>отл</v>
      </c>
      <c r="B21" s="187">
        <v>10</v>
      </c>
      <c r="C21" s="258" t="s">
        <v>79</v>
      </c>
      <c r="D21" s="230">
        <v>5</v>
      </c>
      <c r="E21" s="286">
        <v>5</v>
      </c>
      <c r="F21" s="271">
        <v>5</v>
      </c>
      <c r="G21" s="230">
        <v>5</v>
      </c>
      <c r="H21" s="182" t="s">
        <v>102</v>
      </c>
      <c r="I21" s="192">
        <v>5</v>
      </c>
      <c r="J21" s="182"/>
      <c r="K21" s="181">
        <v>5</v>
      </c>
      <c r="L21" s="189">
        <v>5</v>
      </c>
      <c r="M21" s="182">
        <v>5</v>
      </c>
      <c r="N21" s="182">
        <v>5</v>
      </c>
      <c r="O21" s="182">
        <v>5</v>
      </c>
      <c r="P21" s="185">
        <v>5</v>
      </c>
      <c r="Q21" s="5">
        <v>5</v>
      </c>
      <c r="R21" s="181">
        <v>5</v>
      </c>
      <c r="S21" s="186">
        <v>5</v>
      </c>
      <c r="T21" s="5" t="s">
        <v>102</v>
      </c>
      <c r="U21" s="7">
        <v>5</v>
      </c>
      <c r="V21" s="6"/>
      <c r="W21" s="41">
        <v>12</v>
      </c>
      <c r="X21" s="59">
        <v>12</v>
      </c>
      <c r="Y21" s="59">
        <v>0</v>
      </c>
    </row>
    <row r="22" spans="1:25" ht="15.75" x14ac:dyDescent="0.25">
      <c r="A22" s="250" t="str">
        <f t="shared" si="0"/>
        <v>неуд</v>
      </c>
      <c r="B22" s="187">
        <v>11</v>
      </c>
      <c r="C22" s="258" t="s">
        <v>80</v>
      </c>
      <c r="D22" s="231">
        <v>5</v>
      </c>
      <c r="E22" s="287">
        <v>5</v>
      </c>
      <c r="F22" s="271">
        <v>4</v>
      </c>
      <c r="G22" s="162">
        <v>5</v>
      </c>
      <c r="H22" s="182" t="s">
        <v>101</v>
      </c>
      <c r="I22" s="182">
        <v>4</v>
      </c>
      <c r="J22" s="182"/>
      <c r="K22" s="29">
        <v>5</v>
      </c>
      <c r="L22" s="189">
        <v>5</v>
      </c>
      <c r="M22" s="29">
        <v>5</v>
      </c>
      <c r="N22" s="29">
        <v>5</v>
      </c>
      <c r="O22" s="29">
        <v>3</v>
      </c>
      <c r="P22" s="185">
        <v>4</v>
      </c>
      <c r="Q22" s="5">
        <v>3</v>
      </c>
      <c r="R22" s="181">
        <v>5</v>
      </c>
      <c r="S22" s="186">
        <v>4</v>
      </c>
      <c r="T22" s="5" t="s">
        <v>102</v>
      </c>
      <c r="U22" s="7">
        <v>5</v>
      </c>
      <c r="V22" s="6"/>
      <c r="W22" s="41">
        <v>138</v>
      </c>
      <c r="X22" s="59">
        <v>0</v>
      </c>
      <c r="Y22" s="59">
        <v>138</v>
      </c>
    </row>
    <row r="23" spans="1:25" ht="15.75" x14ac:dyDescent="0.25">
      <c r="A23" s="250" t="str">
        <f t="shared" si="0"/>
        <v>хор</v>
      </c>
      <c r="B23" s="187">
        <v>12</v>
      </c>
      <c r="C23" s="258" t="s">
        <v>81</v>
      </c>
      <c r="D23" s="231">
        <v>4</v>
      </c>
      <c r="E23" s="287">
        <v>4</v>
      </c>
      <c r="F23" s="271">
        <v>4</v>
      </c>
      <c r="G23" s="26">
        <v>5</v>
      </c>
      <c r="H23" s="192" t="s">
        <v>102</v>
      </c>
      <c r="I23" s="182">
        <v>4</v>
      </c>
      <c r="J23" s="182"/>
      <c r="K23" s="193">
        <v>4</v>
      </c>
      <c r="L23" s="188">
        <v>4</v>
      </c>
      <c r="M23" s="29">
        <v>4</v>
      </c>
      <c r="N23" s="193">
        <v>5</v>
      </c>
      <c r="O23" s="193">
        <v>5</v>
      </c>
      <c r="P23" s="185">
        <v>4</v>
      </c>
      <c r="Q23" s="5">
        <v>4</v>
      </c>
      <c r="R23" s="181">
        <v>5</v>
      </c>
      <c r="S23" s="185">
        <v>4</v>
      </c>
      <c r="T23" s="5" t="s">
        <v>102</v>
      </c>
      <c r="U23" s="26">
        <v>4</v>
      </c>
      <c r="V23" s="25"/>
      <c r="W23" s="41">
        <v>182</v>
      </c>
      <c r="X23" s="59">
        <v>0</v>
      </c>
      <c r="Y23" s="59">
        <v>182</v>
      </c>
    </row>
    <row r="24" spans="1:25" ht="15.75" x14ac:dyDescent="0.25">
      <c r="A24" s="250" t="str">
        <f t="shared" si="0"/>
        <v>неуд</v>
      </c>
      <c r="B24" s="187">
        <v>13</v>
      </c>
      <c r="C24" s="258" t="s">
        <v>82</v>
      </c>
      <c r="D24" s="230" t="s">
        <v>101</v>
      </c>
      <c r="E24" s="286" t="s">
        <v>101</v>
      </c>
      <c r="F24" s="271" t="s">
        <v>101</v>
      </c>
      <c r="G24" s="26">
        <v>2</v>
      </c>
      <c r="H24" s="192" t="s">
        <v>101</v>
      </c>
      <c r="I24" s="182" t="s">
        <v>101</v>
      </c>
      <c r="J24" s="182"/>
      <c r="K24" s="193" t="s">
        <v>101</v>
      </c>
      <c r="L24" s="188" t="s">
        <v>101</v>
      </c>
      <c r="M24" s="29" t="s">
        <v>101</v>
      </c>
      <c r="N24" s="185" t="s">
        <v>101</v>
      </c>
      <c r="O24" s="185" t="s">
        <v>101</v>
      </c>
      <c r="P24" s="185" t="s">
        <v>101</v>
      </c>
      <c r="Q24" s="5" t="s">
        <v>101</v>
      </c>
      <c r="R24" s="181">
        <v>5</v>
      </c>
      <c r="S24" s="194">
        <v>4</v>
      </c>
      <c r="T24" s="5" t="s">
        <v>102</v>
      </c>
      <c r="U24" s="26" t="s">
        <v>101</v>
      </c>
      <c r="V24" s="25"/>
      <c r="W24" s="41">
        <v>651</v>
      </c>
      <c r="X24" s="59">
        <v>0</v>
      </c>
      <c r="Y24" s="59">
        <v>651</v>
      </c>
    </row>
    <row r="25" spans="1:25" ht="15.75" x14ac:dyDescent="0.25">
      <c r="A25" s="250" t="str">
        <f t="shared" si="0"/>
        <v>неуд</v>
      </c>
      <c r="B25" s="187">
        <v>14</v>
      </c>
      <c r="C25" s="258" t="s">
        <v>83</v>
      </c>
      <c r="D25" s="230">
        <v>2</v>
      </c>
      <c r="E25" s="286">
        <v>4</v>
      </c>
      <c r="F25" s="271">
        <v>4</v>
      </c>
      <c r="G25" s="26">
        <v>4</v>
      </c>
      <c r="H25" s="192" t="s">
        <v>101</v>
      </c>
      <c r="I25" s="182">
        <v>3</v>
      </c>
      <c r="J25" s="182"/>
      <c r="K25" s="193">
        <v>4</v>
      </c>
      <c r="L25" s="188">
        <v>3</v>
      </c>
      <c r="M25" s="29">
        <v>4</v>
      </c>
      <c r="N25" s="185">
        <v>5</v>
      </c>
      <c r="O25" s="185">
        <v>5</v>
      </c>
      <c r="P25" s="185">
        <v>4</v>
      </c>
      <c r="Q25" s="5">
        <v>5</v>
      </c>
      <c r="R25" s="181">
        <v>5</v>
      </c>
      <c r="S25" s="193">
        <v>3</v>
      </c>
      <c r="T25" s="5" t="s">
        <v>102</v>
      </c>
      <c r="U25" s="26">
        <v>3</v>
      </c>
      <c r="V25" s="25"/>
      <c r="W25" s="41">
        <v>64</v>
      </c>
      <c r="X25" s="59">
        <v>0</v>
      </c>
      <c r="Y25" s="59">
        <v>64</v>
      </c>
    </row>
    <row r="26" spans="1:25" ht="15.75" x14ac:dyDescent="0.25">
      <c r="A26" s="250" t="str">
        <f t="shared" si="0"/>
        <v xml:space="preserve"> </v>
      </c>
      <c r="B26" s="187">
        <v>15</v>
      </c>
      <c r="C26" s="258" t="s">
        <v>84</v>
      </c>
      <c r="D26" s="230">
        <v>4</v>
      </c>
      <c r="E26" s="289">
        <v>4</v>
      </c>
      <c r="F26" s="239">
        <v>5</v>
      </c>
      <c r="G26" s="26">
        <v>4</v>
      </c>
      <c r="H26" s="195" t="s">
        <v>102</v>
      </c>
      <c r="I26" s="182">
        <v>4</v>
      </c>
      <c r="J26" s="193"/>
      <c r="K26" s="193">
        <v>4</v>
      </c>
      <c r="L26" s="188">
        <v>4</v>
      </c>
      <c r="M26" s="190">
        <v>5</v>
      </c>
      <c r="N26" s="193">
        <v>5</v>
      </c>
      <c r="O26" s="193">
        <v>5</v>
      </c>
      <c r="P26" s="193">
        <v>4</v>
      </c>
      <c r="Q26" s="24">
        <v>5</v>
      </c>
      <c r="R26" s="196">
        <v>4</v>
      </c>
      <c r="S26" s="193">
        <v>4</v>
      </c>
      <c r="T26" s="5" t="s">
        <v>102</v>
      </c>
      <c r="U26" s="26">
        <v>3</v>
      </c>
      <c r="V26" s="25"/>
      <c r="W26" s="41">
        <v>108</v>
      </c>
      <c r="X26" s="59">
        <v>0</v>
      </c>
      <c r="Y26" s="59">
        <v>108</v>
      </c>
    </row>
    <row r="27" spans="1:25" ht="15.75" x14ac:dyDescent="0.25">
      <c r="A27" s="250" t="str">
        <f t="shared" si="0"/>
        <v>хор</v>
      </c>
      <c r="B27" s="187">
        <v>16</v>
      </c>
      <c r="C27" s="259" t="s">
        <v>85</v>
      </c>
      <c r="D27" s="230">
        <v>5</v>
      </c>
      <c r="E27" s="286">
        <v>5</v>
      </c>
      <c r="F27" s="238">
        <v>5</v>
      </c>
      <c r="G27" s="7">
        <v>5</v>
      </c>
      <c r="H27" s="195" t="s">
        <v>102</v>
      </c>
      <c r="I27" s="193">
        <v>4</v>
      </c>
      <c r="J27" s="193"/>
      <c r="K27" s="193">
        <v>5</v>
      </c>
      <c r="L27" s="193">
        <v>5</v>
      </c>
      <c r="M27" s="193">
        <v>4</v>
      </c>
      <c r="N27" s="193">
        <v>5</v>
      </c>
      <c r="O27" s="193">
        <v>5</v>
      </c>
      <c r="P27" s="193">
        <v>4</v>
      </c>
      <c r="Q27" s="24">
        <v>5</v>
      </c>
      <c r="R27" s="181">
        <v>5</v>
      </c>
      <c r="S27" s="201">
        <v>5</v>
      </c>
      <c r="T27" s="5" t="s">
        <v>102</v>
      </c>
      <c r="U27" s="7">
        <v>5</v>
      </c>
      <c r="V27" s="136"/>
      <c r="W27" s="41">
        <v>84</v>
      </c>
      <c r="X27" s="59">
        <v>0</v>
      </c>
      <c r="Y27" s="59">
        <v>84</v>
      </c>
    </row>
    <row r="28" spans="1:25" ht="15.75" x14ac:dyDescent="0.25">
      <c r="A28" s="250" t="str">
        <f t="shared" si="0"/>
        <v xml:space="preserve"> </v>
      </c>
      <c r="B28" s="187">
        <v>17</v>
      </c>
      <c r="C28" s="258" t="s">
        <v>86</v>
      </c>
      <c r="D28" s="232">
        <v>4</v>
      </c>
      <c r="E28" s="290">
        <v>4</v>
      </c>
      <c r="F28" s="238">
        <v>4</v>
      </c>
      <c r="G28" s="7">
        <v>4</v>
      </c>
      <c r="H28" s="195" t="s">
        <v>102</v>
      </c>
      <c r="I28" s="193">
        <v>3</v>
      </c>
      <c r="J28" s="193"/>
      <c r="K28" s="193">
        <v>5</v>
      </c>
      <c r="L28" s="193">
        <v>4</v>
      </c>
      <c r="M28" s="193">
        <v>4</v>
      </c>
      <c r="N28" s="193">
        <v>5</v>
      </c>
      <c r="O28" s="193">
        <v>4</v>
      </c>
      <c r="P28" s="193">
        <v>3</v>
      </c>
      <c r="Q28" s="24">
        <v>4</v>
      </c>
      <c r="R28" s="199">
        <v>5</v>
      </c>
      <c r="S28" s="194">
        <v>4</v>
      </c>
      <c r="T28" s="5" t="s">
        <v>102</v>
      </c>
      <c r="U28" s="129">
        <v>5</v>
      </c>
      <c r="V28" s="130"/>
      <c r="W28" s="41">
        <v>60</v>
      </c>
      <c r="X28" s="59">
        <v>0</v>
      </c>
      <c r="Y28" s="59">
        <v>60</v>
      </c>
    </row>
    <row r="29" spans="1:25" ht="15.75" x14ac:dyDescent="0.25">
      <c r="A29" s="250" t="str">
        <f t="shared" si="0"/>
        <v>неуд</v>
      </c>
      <c r="B29" s="187">
        <v>18</v>
      </c>
      <c r="C29" s="258" t="s">
        <v>87</v>
      </c>
      <c r="D29" s="233">
        <v>4</v>
      </c>
      <c r="E29" s="291">
        <v>2</v>
      </c>
      <c r="F29" s="238">
        <v>3</v>
      </c>
      <c r="G29" s="7">
        <v>3</v>
      </c>
      <c r="H29" s="195" t="s">
        <v>102</v>
      </c>
      <c r="I29" s="193">
        <v>3</v>
      </c>
      <c r="J29" s="193"/>
      <c r="K29" s="193">
        <v>4</v>
      </c>
      <c r="L29" s="193">
        <v>3</v>
      </c>
      <c r="M29" s="193">
        <v>4</v>
      </c>
      <c r="N29" s="193">
        <v>3</v>
      </c>
      <c r="O29" s="193">
        <v>3</v>
      </c>
      <c r="P29" s="193">
        <v>3</v>
      </c>
      <c r="Q29" s="24">
        <v>3</v>
      </c>
      <c r="R29" s="181">
        <v>4</v>
      </c>
      <c r="S29" s="201">
        <v>3</v>
      </c>
      <c r="T29" s="5" t="s">
        <v>102</v>
      </c>
      <c r="U29" s="295">
        <v>4</v>
      </c>
      <c r="V29" s="6"/>
      <c r="W29" s="41">
        <v>172</v>
      </c>
      <c r="X29" s="41">
        <v>0</v>
      </c>
      <c r="Y29" s="41">
        <v>172</v>
      </c>
    </row>
    <row r="30" spans="1:25" ht="15.75" x14ac:dyDescent="0.25">
      <c r="A30" s="250" t="str">
        <f t="shared" si="0"/>
        <v>неуд</v>
      </c>
      <c r="B30" s="187">
        <v>19</v>
      </c>
      <c r="C30" s="258" t="s">
        <v>88</v>
      </c>
      <c r="D30" s="234">
        <v>2</v>
      </c>
      <c r="E30" s="292" t="s">
        <v>101</v>
      </c>
      <c r="F30" s="238">
        <v>4</v>
      </c>
      <c r="G30" s="7">
        <v>4</v>
      </c>
      <c r="H30" s="195" t="s">
        <v>102</v>
      </c>
      <c r="I30" s="193">
        <v>4</v>
      </c>
      <c r="J30" s="193"/>
      <c r="K30" s="193">
        <v>3</v>
      </c>
      <c r="L30" s="193" t="s">
        <v>101</v>
      </c>
      <c r="M30" s="193">
        <v>2</v>
      </c>
      <c r="N30" s="193">
        <v>4</v>
      </c>
      <c r="O30" s="193">
        <v>3</v>
      </c>
      <c r="P30" s="193">
        <v>4</v>
      </c>
      <c r="Q30" s="24">
        <v>3</v>
      </c>
      <c r="R30" s="196">
        <v>5</v>
      </c>
      <c r="S30" s="298">
        <v>3</v>
      </c>
      <c r="T30" s="5" t="s">
        <v>102</v>
      </c>
      <c r="U30" s="296">
        <v>3</v>
      </c>
      <c r="V30" s="25"/>
      <c r="W30" s="41">
        <v>292</v>
      </c>
      <c r="X30" s="41">
        <v>0</v>
      </c>
      <c r="Y30" s="41">
        <v>292</v>
      </c>
    </row>
    <row r="31" spans="1:25" ht="16.5" thickBot="1" x14ac:dyDescent="0.3">
      <c r="A31" s="178" t="str">
        <f t="shared" si="0"/>
        <v>хор</v>
      </c>
      <c r="B31" s="248">
        <v>20</v>
      </c>
      <c r="C31" s="260" t="s">
        <v>89</v>
      </c>
      <c r="D31" s="261">
        <v>5</v>
      </c>
      <c r="E31" s="293">
        <v>5</v>
      </c>
      <c r="F31" s="272">
        <v>4</v>
      </c>
      <c r="G31" s="245">
        <v>4</v>
      </c>
      <c r="H31" s="195" t="s">
        <v>102</v>
      </c>
      <c r="I31" s="205">
        <v>4</v>
      </c>
      <c r="J31" s="205"/>
      <c r="K31" s="205">
        <v>5</v>
      </c>
      <c r="L31" s="205">
        <v>4</v>
      </c>
      <c r="M31" s="205">
        <v>5</v>
      </c>
      <c r="N31" s="205">
        <v>5</v>
      </c>
      <c r="O31" s="205">
        <v>4</v>
      </c>
      <c r="P31" s="205">
        <v>4</v>
      </c>
      <c r="Q31" s="203">
        <v>4</v>
      </c>
      <c r="R31" s="273">
        <v>5</v>
      </c>
      <c r="S31" s="202">
        <v>4</v>
      </c>
      <c r="T31" s="5" t="s">
        <v>102</v>
      </c>
      <c r="U31" s="297">
        <v>5</v>
      </c>
      <c r="V31" s="144"/>
      <c r="W31" s="179">
        <v>114</v>
      </c>
      <c r="X31" s="179">
        <v>106</v>
      </c>
      <c r="Y31" s="179">
        <v>8</v>
      </c>
    </row>
    <row r="32" spans="1:25" ht="16.5" thickBot="1" x14ac:dyDescent="0.3">
      <c r="A32" s="138"/>
      <c r="B32" s="268"/>
      <c r="C32" s="150"/>
      <c r="D32" s="269"/>
      <c r="E32" s="63"/>
      <c r="F32" s="244"/>
      <c r="G32" s="281"/>
      <c r="H32" s="105"/>
      <c r="I32" s="105"/>
      <c r="J32" s="105"/>
      <c r="K32" s="105"/>
      <c r="L32" s="105"/>
      <c r="M32" s="105"/>
      <c r="N32" s="105"/>
      <c r="O32" s="105"/>
      <c r="P32" s="105"/>
      <c r="Q32" s="282"/>
      <c r="R32" s="269"/>
      <c r="S32" s="243"/>
      <c r="T32" s="88"/>
      <c r="U32" s="129"/>
      <c r="V32" s="130"/>
      <c r="W32" s="340" t="s">
        <v>14</v>
      </c>
      <c r="X32" s="341"/>
      <c r="Y32" s="342"/>
    </row>
    <row r="33" spans="1:25" ht="15.75" x14ac:dyDescent="0.25">
      <c r="A33" s="172"/>
      <c r="B33" s="76"/>
      <c r="C33" s="19"/>
      <c r="D33" s="45"/>
      <c r="E33" s="294"/>
      <c r="F33" s="240"/>
      <c r="G33" s="45"/>
      <c r="H33" s="33"/>
      <c r="I33" s="33"/>
      <c r="J33" s="33"/>
      <c r="K33" s="33"/>
      <c r="L33" s="33"/>
      <c r="M33" s="33"/>
      <c r="N33" s="33"/>
      <c r="O33" s="33"/>
      <c r="P33" s="33"/>
      <c r="Q33" s="32"/>
      <c r="R33" s="46"/>
      <c r="S33" s="33"/>
      <c r="T33" s="24"/>
      <c r="U33" s="26"/>
      <c r="V33" s="25"/>
      <c r="W33" s="98">
        <f>SUM(X32:Y33)</f>
        <v>2231</v>
      </c>
      <c r="X33" s="98">
        <f>SUM(X12:X31)</f>
        <v>220</v>
      </c>
      <c r="Y33" s="98">
        <f>SUM(Y12:Y31)</f>
        <v>2011</v>
      </c>
    </row>
    <row r="34" spans="1:25" ht="16.5" thickBot="1" x14ac:dyDescent="0.3">
      <c r="A34" s="172"/>
      <c r="B34" s="102"/>
      <c r="C34" s="12"/>
      <c r="D34" s="45"/>
      <c r="E34" s="294"/>
      <c r="F34" s="240"/>
      <c r="G34" s="47"/>
      <c r="H34" s="103"/>
      <c r="I34" s="103"/>
      <c r="J34" s="103"/>
      <c r="K34" s="103"/>
      <c r="L34" s="103"/>
      <c r="M34" s="103"/>
      <c r="N34" s="103"/>
      <c r="O34" s="103"/>
      <c r="P34" s="103"/>
      <c r="Q34" s="104"/>
      <c r="R34" s="46"/>
      <c r="S34" s="33"/>
      <c r="T34" s="24"/>
      <c r="U34" s="26"/>
      <c r="V34" s="25"/>
      <c r="W34" s="82"/>
      <c r="X34" s="82"/>
      <c r="Y34" s="82"/>
    </row>
    <row r="35" spans="1:25" ht="15.75" x14ac:dyDescent="0.25">
      <c r="A35" s="93"/>
      <c r="B35" s="83"/>
      <c r="C35" s="18" t="s">
        <v>15</v>
      </c>
      <c r="D35" s="77">
        <f>IF(COUNTIF(D12:D34,"5")&gt;0,COUNTIF(D12:D34,"5"),"-")</f>
        <v>7</v>
      </c>
      <c r="E35" s="77">
        <f>IF(COUNTIF(E12:E34,"5")&gt;0,COUNTIF(E12:E34,"5"),"-")</f>
        <v>8</v>
      </c>
      <c r="F35" s="39">
        <f t="shared" ref="F35:V35" si="1">IF(COUNTIF(F12:F34,"5")&gt;0,COUNTIF(F12:F34,"5"),"-")</f>
        <v>6</v>
      </c>
      <c r="G35" s="77">
        <f t="shared" si="1"/>
        <v>8</v>
      </c>
      <c r="H35" s="78" t="str">
        <f t="shared" si="1"/>
        <v>-</v>
      </c>
      <c r="I35" s="78">
        <f t="shared" si="1"/>
        <v>5</v>
      </c>
      <c r="J35" s="39" t="str">
        <f t="shared" si="1"/>
        <v>-</v>
      </c>
      <c r="K35" s="79">
        <f t="shared" si="1"/>
        <v>10</v>
      </c>
      <c r="L35" s="39">
        <f t="shared" si="1"/>
        <v>8</v>
      </c>
      <c r="M35" s="79">
        <f t="shared" si="1"/>
        <v>8</v>
      </c>
      <c r="N35" s="39">
        <f t="shared" si="1"/>
        <v>13</v>
      </c>
      <c r="O35" s="79">
        <f t="shared" si="1"/>
        <v>8</v>
      </c>
      <c r="P35" s="39">
        <f t="shared" si="1"/>
        <v>4</v>
      </c>
      <c r="Q35" s="39">
        <f t="shared" si="1"/>
        <v>7</v>
      </c>
      <c r="R35" s="77">
        <f t="shared" si="1"/>
        <v>16</v>
      </c>
      <c r="S35" s="39">
        <f t="shared" si="1"/>
        <v>7</v>
      </c>
      <c r="T35" s="176" t="str">
        <f t="shared" si="1"/>
        <v>-</v>
      </c>
      <c r="U35" s="43">
        <f t="shared" si="1"/>
        <v>10</v>
      </c>
      <c r="V35" s="176" t="str">
        <f t="shared" si="1"/>
        <v>-</v>
      </c>
      <c r="W35" s="69"/>
      <c r="X35" s="66"/>
      <c r="Y35" s="66"/>
    </row>
    <row r="36" spans="1:25" ht="15.75" x14ac:dyDescent="0.25">
      <c r="A36" s="94"/>
      <c r="B36" s="66"/>
      <c r="C36" s="4" t="s">
        <v>16</v>
      </c>
      <c r="D36" s="80">
        <f>IF(COUNTIF(D12:D34,"4")&gt;0,COUNTIF(D12:D34,"4"),"-")</f>
        <v>6</v>
      </c>
      <c r="E36" s="80">
        <f>IF(COUNTIF(E12:E34,"4")&gt;0,COUNTIF(E12:E34,"4"),"-")</f>
        <v>7</v>
      </c>
      <c r="F36" s="31">
        <f t="shared" ref="F36:V36" si="2">IF(COUNTIF(F12:F34,"4")&gt;0,COUNTIF(F12:F34,"4"),"-")</f>
        <v>11</v>
      </c>
      <c r="G36" s="80">
        <f t="shared" si="2"/>
        <v>9</v>
      </c>
      <c r="H36" s="74" t="str">
        <f t="shared" si="2"/>
        <v>-</v>
      </c>
      <c r="I36" s="74">
        <f t="shared" si="2"/>
        <v>9</v>
      </c>
      <c r="J36" s="31" t="str">
        <f t="shared" si="2"/>
        <v>-</v>
      </c>
      <c r="K36" s="171">
        <f t="shared" si="2"/>
        <v>5</v>
      </c>
      <c r="L36" s="31">
        <f t="shared" si="2"/>
        <v>6</v>
      </c>
      <c r="M36" s="171">
        <f t="shared" si="2"/>
        <v>9</v>
      </c>
      <c r="N36" s="31">
        <f t="shared" si="2"/>
        <v>4</v>
      </c>
      <c r="O36" s="171">
        <f t="shared" si="2"/>
        <v>7</v>
      </c>
      <c r="P36" s="31">
        <f t="shared" si="2"/>
        <v>11</v>
      </c>
      <c r="Q36" s="31">
        <f t="shared" si="2"/>
        <v>9</v>
      </c>
      <c r="R36" s="80">
        <f t="shared" si="2"/>
        <v>3</v>
      </c>
      <c r="S36" s="31">
        <f t="shared" si="2"/>
        <v>8</v>
      </c>
      <c r="T36" s="139" t="str">
        <f t="shared" si="2"/>
        <v>-</v>
      </c>
      <c r="U36" s="34">
        <f t="shared" si="2"/>
        <v>5</v>
      </c>
      <c r="V36" s="139" t="str">
        <f t="shared" si="2"/>
        <v>-</v>
      </c>
      <c r="W36" s="70"/>
      <c r="X36" s="19"/>
      <c r="Y36" s="19"/>
    </row>
    <row r="37" spans="1:25" ht="15.75" x14ac:dyDescent="0.25">
      <c r="A37" s="94"/>
      <c r="B37" s="19"/>
      <c r="C37" s="4" t="s">
        <v>17</v>
      </c>
      <c r="D37" s="80" t="str">
        <f>IF(COUNTIF(D12:D34,"3")&gt;0,COUNTIF(D12:D34,"3"),"-")</f>
        <v>-</v>
      </c>
      <c r="E37" s="80">
        <f>IF(COUNTIF(E12:E34,"3")&gt;0,COUNTIF(E12:E34,"3"),"-")</f>
        <v>1</v>
      </c>
      <c r="F37" s="31">
        <f t="shared" ref="F37:V37" si="3">IF(COUNTIF(F12:F34,"3")&gt;0,COUNTIF(F12:F34,"3"),"-")</f>
        <v>1</v>
      </c>
      <c r="G37" s="80">
        <f t="shared" si="3"/>
        <v>2</v>
      </c>
      <c r="H37" s="31" t="str">
        <f t="shared" si="3"/>
        <v>-</v>
      </c>
      <c r="I37" s="31">
        <f t="shared" si="3"/>
        <v>4</v>
      </c>
      <c r="J37" s="31" t="str">
        <f t="shared" si="3"/>
        <v>-</v>
      </c>
      <c r="K37" s="31">
        <f t="shared" si="3"/>
        <v>1</v>
      </c>
      <c r="L37" s="31">
        <f t="shared" si="3"/>
        <v>4</v>
      </c>
      <c r="M37" s="31" t="str">
        <f t="shared" si="3"/>
        <v>-</v>
      </c>
      <c r="N37" s="31">
        <f t="shared" si="3"/>
        <v>1</v>
      </c>
      <c r="O37" s="31">
        <f t="shared" si="3"/>
        <v>4</v>
      </c>
      <c r="P37" s="31">
        <f t="shared" si="3"/>
        <v>3</v>
      </c>
      <c r="Q37" s="31">
        <f t="shared" si="3"/>
        <v>3</v>
      </c>
      <c r="R37" s="80" t="str">
        <f t="shared" si="3"/>
        <v>-</v>
      </c>
      <c r="S37" s="31">
        <f t="shared" si="3"/>
        <v>4</v>
      </c>
      <c r="T37" s="139" t="str">
        <f t="shared" si="3"/>
        <v>-</v>
      </c>
      <c r="U37" s="34">
        <f t="shared" si="3"/>
        <v>3</v>
      </c>
      <c r="V37" s="139" t="str">
        <f t="shared" si="3"/>
        <v>-</v>
      </c>
      <c r="W37" s="70"/>
      <c r="X37" s="19"/>
      <c r="Y37" s="19"/>
    </row>
    <row r="38" spans="1:25" ht="15.75" x14ac:dyDescent="0.25">
      <c r="A38" s="94"/>
      <c r="B38" s="19"/>
      <c r="C38" s="4" t="s">
        <v>18</v>
      </c>
      <c r="D38" s="80">
        <f>IF(COUNTIF(D12:D34,"2")&gt;0,COUNTIF(D12:D34,"2"),"-")</f>
        <v>6</v>
      </c>
      <c r="E38" s="80">
        <f>IF(COUNTIF(E12:E34,"2")&gt;0,COUNTIF(E12:E34,"2"),"-")</f>
        <v>2</v>
      </c>
      <c r="F38" s="31" t="str">
        <f t="shared" ref="F38:V38" si="4">IF(COUNTIF(F12:F34,"2")&gt;0,COUNTIF(F12:F34,"2"),"-")</f>
        <v>-</v>
      </c>
      <c r="G38" s="80">
        <f t="shared" si="4"/>
        <v>1</v>
      </c>
      <c r="H38" s="31" t="str">
        <f t="shared" si="4"/>
        <v>-</v>
      </c>
      <c r="I38" s="31">
        <f t="shared" si="4"/>
        <v>1</v>
      </c>
      <c r="J38" s="31" t="str">
        <f t="shared" si="4"/>
        <v>-</v>
      </c>
      <c r="K38" s="31">
        <f t="shared" si="4"/>
        <v>3</v>
      </c>
      <c r="L38" s="31" t="str">
        <f t="shared" si="4"/>
        <v>-</v>
      </c>
      <c r="M38" s="31">
        <f t="shared" si="4"/>
        <v>2</v>
      </c>
      <c r="N38" s="31">
        <f t="shared" si="4"/>
        <v>1</v>
      </c>
      <c r="O38" s="31" t="str">
        <f t="shared" si="4"/>
        <v>-</v>
      </c>
      <c r="P38" s="31">
        <f t="shared" si="4"/>
        <v>1</v>
      </c>
      <c r="Q38" s="31" t="str">
        <f t="shared" si="4"/>
        <v>-</v>
      </c>
      <c r="R38" s="80" t="str">
        <f t="shared" si="4"/>
        <v>-</v>
      </c>
      <c r="S38" s="31">
        <f t="shared" si="4"/>
        <v>1</v>
      </c>
      <c r="T38" s="139" t="str">
        <f t="shared" si="4"/>
        <v>-</v>
      </c>
      <c r="U38" s="34">
        <f t="shared" si="4"/>
        <v>1</v>
      </c>
      <c r="V38" s="139" t="str">
        <f t="shared" si="4"/>
        <v>-</v>
      </c>
      <c r="W38" s="70"/>
      <c r="X38" s="19"/>
      <c r="Y38" s="19"/>
    </row>
    <row r="39" spans="1:25" ht="15.75" x14ac:dyDescent="0.25">
      <c r="A39" s="95"/>
      <c r="B39" s="21"/>
      <c r="C39" s="28" t="s">
        <v>39</v>
      </c>
      <c r="D39" s="81">
        <f>IF(COUNTIF(D12:D34,"н/а")&gt;0,COUNTIF(D12:D34,"н/а"),"-")</f>
        <v>1</v>
      </c>
      <c r="E39" s="81">
        <f>IF(COUNTIF(E12:E34,"н/а")&gt;0,COUNTIF(E12:E34,"н/а"),"-")</f>
        <v>2</v>
      </c>
      <c r="F39" s="173">
        <f t="shared" ref="F39:V39" si="5">IF(COUNTIF(F12:F34,"н/а")&gt;0,COUNTIF(F12:F34,"н/а"),"-")</f>
        <v>2</v>
      </c>
      <c r="G39" s="81" t="str">
        <f t="shared" si="5"/>
        <v>-</v>
      </c>
      <c r="H39" s="173">
        <f t="shared" si="5"/>
        <v>3</v>
      </c>
      <c r="I39" s="173">
        <f t="shared" si="5"/>
        <v>1</v>
      </c>
      <c r="J39" s="173" t="str">
        <f t="shared" si="5"/>
        <v>-</v>
      </c>
      <c r="K39" s="173">
        <f t="shared" si="5"/>
        <v>1</v>
      </c>
      <c r="L39" s="173">
        <f t="shared" si="5"/>
        <v>2</v>
      </c>
      <c r="M39" s="173">
        <f t="shared" si="5"/>
        <v>1</v>
      </c>
      <c r="N39" s="173">
        <f t="shared" si="5"/>
        <v>1</v>
      </c>
      <c r="O39" s="173">
        <f t="shared" si="5"/>
        <v>1</v>
      </c>
      <c r="P39" s="173">
        <f t="shared" si="5"/>
        <v>1</v>
      </c>
      <c r="Q39" s="283">
        <f t="shared" si="5"/>
        <v>1</v>
      </c>
      <c r="R39" s="81">
        <f t="shared" si="5"/>
        <v>1</v>
      </c>
      <c r="S39" s="173" t="str">
        <f t="shared" si="5"/>
        <v>-</v>
      </c>
      <c r="T39" s="59" t="str">
        <f t="shared" si="5"/>
        <v>-</v>
      </c>
      <c r="U39" s="40">
        <f t="shared" si="5"/>
        <v>1</v>
      </c>
      <c r="V39" s="59" t="str">
        <f t="shared" si="5"/>
        <v>-</v>
      </c>
      <c r="W39" s="71"/>
      <c r="X39" s="84"/>
      <c r="Y39" s="84"/>
    </row>
    <row r="40" spans="1:25" ht="15.75" x14ac:dyDescent="0.25">
      <c r="A40" s="95"/>
      <c r="B40" s="21"/>
      <c r="C40" s="22" t="s">
        <v>32</v>
      </c>
      <c r="D40" s="34" t="str">
        <f>IF(COUNTIF(D12:D34,"зач")&gt;0,COUNTIF(D12:D34,"зач"),"-")</f>
        <v>-</v>
      </c>
      <c r="E40" s="34" t="str">
        <f>IF(COUNTIF(E12:E34,"зач")&gt;0,COUNTIF(E12:E34,"зач"),"-")</f>
        <v>-</v>
      </c>
      <c r="F40" s="31" t="str">
        <f t="shared" ref="F40:V40" si="6">IF(COUNTIF(F12:F34,"зач")&gt;0,COUNTIF(F12:F34,"зач"),"-")</f>
        <v>-</v>
      </c>
      <c r="G40" s="34" t="str">
        <f t="shared" si="6"/>
        <v>-</v>
      </c>
      <c r="H40" s="31">
        <f t="shared" si="6"/>
        <v>17</v>
      </c>
      <c r="I40" s="31" t="str">
        <f t="shared" si="6"/>
        <v>-</v>
      </c>
      <c r="J40" s="31" t="str">
        <f t="shared" si="6"/>
        <v>-</v>
      </c>
      <c r="K40" s="31" t="str">
        <f t="shared" si="6"/>
        <v>-</v>
      </c>
      <c r="L40" s="31" t="str">
        <f t="shared" si="6"/>
        <v>-</v>
      </c>
      <c r="M40" s="31" t="str">
        <f t="shared" si="6"/>
        <v>-</v>
      </c>
      <c r="N40" s="31" t="str">
        <f t="shared" si="6"/>
        <v>-</v>
      </c>
      <c r="O40" s="31" t="str">
        <f t="shared" si="6"/>
        <v>-</v>
      </c>
      <c r="P40" s="31" t="str">
        <f t="shared" si="6"/>
        <v>-</v>
      </c>
      <c r="Q40" s="31" t="str">
        <f t="shared" si="6"/>
        <v>-</v>
      </c>
      <c r="R40" s="34" t="str">
        <f t="shared" si="6"/>
        <v>-</v>
      </c>
      <c r="S40" s="31" t="str">
        <f t="shared" si="6"/>
        <v>-</v>
      </c>
      <c r="T40" s="30">
        <f t="shared" si="6"/>
        <v>20</v>
      </c>
      <c r="U40" s="34" t="str">
        <f t="shared" si="6"/>
        <v>-</v>
      </c>
      <c r="V40" s="139" t="str">
        <f t="shared" si="6"/>
        <v>-</v>
      </c>
      <c r="W40" s="72"/>
      <c r="X40" s="21"/>
      <c r="Y40" s="21"/>
    </row>
    <row r="41" spans="1:25" ht="15.75" x14ac:dyDescent="0.25">
      <c r="A41" s="95"/>
      <c r="B41" s="21"/>
      <c r="C41" s="22"/>
      <c r="D41" s="34"/>
      <c r="E41" s="35"/>
      <c r="F41" s="31"/>
      <c r="G41" s="34"/>
      <c r="H41" s="17"/>
      <c r="I41" s="31"/>
      <c r="J41" s="31"/>
      <c r="K41" s="31"/>
      <c r="L41" s="175"/>
      <c r="M41" s="175"/>
      <c r="N41" s="31"/>
      <c r="O41" s="31" t="str">
        <f>IF(COUNTIF(O12:O34,"осв.")&gt;0,COUNTIF(O12:O34,"осв."),"-")</f>
        <v>-</v>
      </c>
      <c r="P41" s="31"/>
      <c r="Q41" s="31"/>
      <c r="R41" s="177"/>
      <c r="S41" s="175"/>
      <c r="T41" s="89"/>
      <c r="U41" s="101"/>
      <c r="V41" s="125"/>
      <c r="W41" s="72"/>
      <c r="X41" s="21"/>
      <c r="Y41" s="21"/>
    </row>
    <row r="42" spans="1:25" ht="16.5" thickBot="1" x14ac:dyDescent="0.3">
      <c r="A42" s="96"/>
      <c r="B42" s="12"/>
      <c r="C42" s="23" t="s">
        <v>12</v>
      </c>
      <c r="D42" s="47">
        <f t="shared" ref="D42:Q42" si="7">IF(SUM(D35:D39)&gt;0,SUM(D35:D40),"-")</f>
        <v>20</v>
      </c>
      <c r="E42" s="47">
        <f t="shared" si="7"/>
        <v>20</v>
      </c>
      <c r="F42" s="103">
        <f t="shared" si="7"/>
        <v>20</v>
      </c>
      <c r="G42" s="47">
        <f t="shared" si="7"/>
        <v>20</v>
      </c>
      <c r="H42" s="103">
        <f t="shared" si="7"/>
        <v>20</v>
      </c>
      <c r="I42" s="103">
        <f t="shared" si="7"/>
        <v>20</v>
      </c>
      <c r="J42" s="103" t="str">
        <f t="shared" si="7"/>
        <v>-</v>
      </c>
      <c r="K42" s="103">
        <f t="shared" si="7"/>
        <v>20</v>
      </c>
      <c r="L42" s="103">
        <f t="shared" si="7"/>
        <v>20</v>
      </c>
      <c r="M42" s="103">
        <f t="shared" si="7"/>
        <v>20</v>
      </c>
      <c r="N42" s="103">
        <f t="shared" si="7"/>
        <v>20</v>
      </c>
      <c r="O42" s="103">
        <f t="shared" si="7"/>
        <v>20</v>
      </c>
      <c r="P42" s="103">
        <f t="shared" si="7"/>
        <v>20</v>
      </c>
      <c r="Q42" s="103">
        <f t="shared" si="7"/>
        <v>20</v>
      </c>
      <c r="R42" s="47">
        <f t="shared" ref="R42:V42" si="8">IF(SUM(R35:R39)&gt;0,SUM(R35:R40),"-")</f>
        <v>20</v>
      </c>
      <c r="S42" s="103">
        <f t="shared" si="8"/>
        <v>20</v>
      </c>
      <c r="T42" s="103" t="str">
        <f t="shared" si="8"/>
        <v>-</v>
      </c>
      <c r="U42" s="47">
        <f t="shared" si="8"/>
        <v>20</v>
      </c>
      <c r="V42" s="178" t="str">
        <f t="shared" si="8"/>
        <v>-</v>
      </c>
      <c r="W42" s="73"/>
      <c r="X42" s="12"/>
      <c r="Y42" s="12"/>
    </row>
    <row r="43" spans="1:25" ht="15.75" x14ac:dyDescent="0.25">
      <c r="A43" s="11"/>
      <c r="B43" s="11"/>
      <c r="C43" s="62"/>
      <c r="D43" s="63"/>
      <c r="E43" s="63"/>
      <c r="F43" s="64"/>
      <c r="G43" s="63"/>
      <c r="H43" s="63"/>
      <c r="I43" s="63"/>
      <c r="J43" s="64"/>
      <c r="K43" s="63"/>
      <c r="L43" s="64"/>
      <c r="M43" s="64"/>
      <c r="N43" s="63"/>
      <c r="O43" s="64"/>
      <c r="P43" s="63"/>
      <c r="Q43" s="63"/>
      <c r="R43" s="64"/>
      <c r="S43" s="64"/>
      <c r="T43" s="63"/>
      <c r="U43" s="11"/>
      <c r="V43" s="11"/>
      <c r="W43" s="11"/>
      <c r="X43" s="11"/>
      <c r="Y43" s="11"/>
    </row>
    <row r="44" spans="1:2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5">
      <c r="A45" s="1"/>
      <c r="B45" s="1"/>
      <c r="C45" s="1"/>
      <c r="D45" s="13" t="s">
        <v>19</v>
      </c>
      <c r="E45" s="13"/>
      <c r="F45" s="13"/>
      <c r="G45" s="13"/>
      <c r="H45" s="335">
        <f>((Заполнить!B17-Заполнить!F17)/Заполнить!B17)*100%</f>
        <v>0.55000000000000004</v>
      </c>
      <c r="I45" s="335"/>
      <c r="J45" s="335"/>
      <c r="K45" s="335"/>
      <c r="L45" s="335"/>
      <c r="M45" s="67"/>
      <c r="N45" s="14"/>
      <c r="O45" s="14"/>
      <c r="P45" s="15"/>
      <c r="Q45" s="209"/>
      <c r="R45" s="1"/>
      <c r="S45" s="1"/>
      <c r="T45" s="1"/>
      <c r="U45" s="1"/>
      <c r="V45" s="1"/>
      <c r="W45" s="1"/>
      <c r="X45" s="1"/>
      <c r="Y45" s="1"/>
    </row>
    <row r="46" spans="1:25" ht="15.75" x14ac:dyDescent="0.25">
      <c r="A46" s="1"/>
      <c r="B46" s="1"/>
      <c r="C46" s="1"/>
      <c r="D46" s="13" t="s">
        <v>20</v>
      </c>
      <c r="E46" s="13"/>
      <c r="F46" s="13"/>
      <c r="G46" s="13"/>
      <c r="H46" s="336">
        <f>((Заполнить!D17+Заполнить!E17)/Заполнить!B17)*100%</f>
        <v>0.45</v>
      </c>
      <c r="I46" s="336"/>
      <c r="J46" s="336"/>
      <c r="K46" s="336"/>
      <c r="L46" s="336"/>
      <c r="M46" s="67"/>
      <c r="N46" s="14"/>
      <c r="O46" s="14"/>
      <c r="P46" s="15"/>
      <c r="Q46" s="209"/>
      <c r="R46" s="1"/>
      <c r="S46" s="1"/>
      <c r="T46" s="1"/>
      <c r="U46" s="1"/>
      <c r="V46" s="1"/>
      <c r="W46" s="1"/>
      <c r="X46" s="1"/>
      <c r="Y46" s="1"/>
    </row>
    <row r="47" spans="1:25" ht="15.75" x14ac:dyDescent="0.25">
      <c r="A47" s="1"/>
      <c r="B47" s="1"/>
      <c r="C47" s="1"/>
      <c r="D47" s="1" t="s">
        <v>21</v>
      </c>
      <c r="E47" s="1"/>
      <c r="F47" s="1"/>
      <c r="G47" s="13"/>
      <c r="H47" s="337">
        <f>IF(X3=1,Заполнить!C19*36,IF(X3=2,Заполнить!C20*36,IF(X3=3,Заполнить!C21*36,IF(X3=4,Заполнить!#REF!*36,Заполнить!#REF!*36))))</f>
        <v>612</v>
      </c>
      <c r="I47" s="337"/>
      <c r="J47" s="337"/>
      <c r="K47" s="337"/>
      <c r="L47" s="337"/>
      <c r="M47" s="68"/>
      <c r="N47" s="1"/>
      <c r="O47" s="1"/>
      <c r="P47" s="15"/>
      <c r="Q47" s="209"/>
      <c r="R47" s="1"/>
      <c r="S47" s="1"/>
      <c r="T47" s="1"/>
      <c r="U47" s="1"/>
      <c r="V47" s="1"/>
      <c r="W47" s="1"/>
      <c r="X47" s="1"/>
      <c r="Y47" s="1"/>
    </row>
    <row r="48" spans="1:25" ht="15.75" x14ac:dyDescent="0.25">
      <c r="A48" s="1"/>
      <c r="B48" s="1"/>
      <c r="C48" s="1"/>
      <c r="D48" s="13" t="s">
        <v>22</v>
      </c>
      <c r="E48" s="13"/>
      <c r="F48" s="13"/>
      <c r="G48" s="13"/>
      <c r="H48" s="346">
        <f>H47*Заполнить!B17</f>
        <v>12240</v>
      </c>
      <c r="I48" s="346"/>
      <c r="J48" s="346"/>
      <c r="K48" s="346"/>
      <c r="L48" s="338" t="s">
        <v>23</v>
      </c>
      <c r="M48" s="338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"/>
      <c r="B49" s="1"/>
      <c r="C49" s="1"/>
      <c r="D49" s="13" t="s">
        <v>24</v>
      </c>
      <c r="E49" s="13"/>
      <c r="F49" s="13"/>
      <c r="G49" s="13"/>
      <c r="H49" s="336">
        <f>((H48-Y33)/H48)*100%</f>
        <v>0.835702614379085</v>
      </c>
      <c r="I49" s="336"/>
      <c r="J49" s="336"/>
      <c r="K49" s="336"/>
      <c r="L49" s="335"/>
      <c r="M49" s="67"/>
      <c r="N49" s="15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5">
      <c r="A50" s="1"/>
      <c r="B50" s="1"/>
      <c r="C50" s="1"/>
      <c r="D50" s="13"/>
      <c r="E50" s="13"/>
      <c r="F50" s="13"/>
      <c r="G50" s="13"/>
      <c r="H50" s="65"/>
      <c r="I50" s="65"/>
      <c r="J50" s="65"/>
      <c r="K50" s="65"/>
      <c r="L50" s="65"/>
      <c r="M50" s="57"/>
      <c r="N50" s="15"/>
      <c r="O50" s="15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x14ac:dyDescent="0.25">
      <c r="A51" s="1"/>
      <c r="B51" s="1"/>
      <c r="C51" s="1"/>
      <c r="D51" s="13"/>
      <c r="E51" s="13"/>
      <c r="F51" s="13"/>
      <c r="G51" s="13"/>
      <c r="H51" s="65"/>
      <c r="I51" s="65"/>
      <c r="J51" s="65"/>
      <c r="K51" s="65"/>
      <c r="L51" s="65"/>
      <c r="M51" s="57"/>
      <c r="N51" s="15"/>
      <c r="O51" s="15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x14ac:dyDescent="0.25">
      <c r="A52" s="1"/>
      <c r="B52" s="1"/>
      <c r="C52" s="1"/>
      <c r="D52" s="13"/>
      <c r="E52" s="13"/>
      <c r="F52" s="13"/>
      <c r="G52" s="13"/>
      <c r="H52" s="65"/>
      <c r="I52" s="65"/>
      <c r="J52" s="65"/>
      <c r="K52" s="65"/>
      <c r="L52" s="65"/>
      <c r="M52" s="57"/>
      <c r="N52" s="15"/>
      <c r="O52" s="15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1"/>
      <c r="V53" s="11"/>
      <c r="W53" s="11"/>
      <c r="X53" s="11"/>
      <c r="Y53" s="1"/>
    </row>
    <row r="54" spans="1:25" s="252" customFormat="1" ht="16.5" x14ac:dyDescent="0.25">
      <c r="A54" s="333" t="s">
        <v>48</v>
      </c>
      <c r="B54" s="334"/>
      <c r="C54" s="334"/>
      <c r="D54" s="251"/>
      <c r="E54" s="251"/>
      <c r="F54" s="251"/>
      <c r="G54" s="339" t="s">
        <v>63</v>
      </c>
      <c r="H54" s="339"/>
      <c r="I54" s="339"/>
      <c r="J54" s="339"/>
      <c r="M54" s="333" t="s">
        <v>57</v>
      </c>
      <c r="N54" s="333"/>
      <c r="O54" s="333"/>
      <c r="P54" s="333"/>
      <c r="Q54" s="333"/>
      <c r="R54" s="333"/>
      <c r="S54" s="253"/>
      <c r="T54" s="253"/>
      <c r="U54" s="254"/>
      <c r="V54" s="255" t="s">
        <v>49</v>
      </c>
      <c r="W54" s="255"/>
      <c r="X54" s="255"/>
    </row>
    <row r="55" spans="1:25" ht="15.75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7"/>
      <c r="V55" s="37"/>
      <c r="W55" s="37"/>
      <c r="X55" s="37"/>
      <c r="Y55" s="37"/>
    </row>
  </sheetData>
  <mergeCells count="31">
    <mergeCell ref="A8:A10"/>
    <mergeCell ref="B8:B10"/>
    <mergeCell ref="C8:C10"/>
    <mergeCell ref="R8:T9"/>
    <mergeCell ref="D8:F9"/>
    <mergeCell ref="X4:Y4"/>
    <mergeCell ref="A1:Y1"/>
    <mergeCell ref="A2:Y2"/>
    <mergeCell ref="V3:W3"/>
    <mergeCell ref="X3:Y3"/>
    <mergeCell ref="V4:W4"/>
    <mergeCell ref="A4:T4"/>
    <mergeCell ref="A54:C54"/>
    <mergeCell ref="H45:L45"/>
    <mergeCell ref="H46:L46"/>
    <mergeCell ref="H47:L47"/>
    <mergeCell ref="L48:M48"/>
    <mergeCell ref="H48:K48"/>
    <mergeCell ref="H49:L49"/>
    <mergeCell ref="G54:J54"/>
    <mergeCell ref="M54:R54"/>
    <mergeCell ref="W32:Y32"/>
    <mergeCell ref="R6:T6"/>
    <mergeCell ref="W8:Y8"/>
    <mergeCell ref="G8:Q9"/>
    <mergeCell ref="H6:K6"/>
    <mergeCell ref="L6:N6"/>
    <mergeCell ref="O6:Q6"/>
    <mergeCell ref="W9:W10"/>
    <mergeCell ref="X9:Y9"/>
    <mergeCell ref="U8:V9"/>
  </mergeCells>
  <phoneticPr fontId="12" type="noConversion"/>
  <conditionalFormatting sqref="J10 B12:V31">
    <cfRule type="cellIs" dxfId="3" priority="32" operator="equal">
      <formula>"н/а"</formula>
    </cfRule>
  </conditionalFormatting>
  <conditionalFormatting sqref="H27:Q31 D12:M31">
    <cfRule type="cellIs" dxfId="2" priority="31" operator="equal">
      <formula>2</formula>
    </cfRule>
  </conditionalFormatting>
  <conditionalFormatting sqref="D12:V31">
    <cfRule type="cellIs" dxfId="1" priority="29" operator="equal">
      <formula>"н/а"</formula>
    </cfRule>
    <cfRule type="cellIs" dxfId="0" priority="30" operator="equal">
      <formula>2</formula>
    </cfRule>
  </conditionalFormatting>
  <pageMargins left="0.5" right="0.26" top="0.74803149606299213" bottom="0.74803149606299213" header="0.32" footer="0.31496062992125984"/>
  <pageSetup paperSize="8" scale="80" orientation="landscape" verticalDpi="300" r:id="rId1"/>
  <ignoredErrors>
    <ignoredError sqref="R35:V39 X33:Y33 O41 F35:P39 D35:D38" formulaRange="1"/>
    <ignoredError sqref="I45:M49 H45:H4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B17" sqref="B17:C17"/>
    </sheetView>
  </sheetViews>
  <sheetFormatPr defaultRowHeight="12.75" x14ac:dyDescent="0.2"/>
  <cols>
    <col min="3" max="3" width="17" customWidth="1"/>
    <col min="4" max="4" width="10.85546875" customWidth="1"/>
    <col min="5" max="5" width="12.28515625" customWidth="1"/>
    <col min="6" max="6" width="11" bestFit="1" customWidth="1"/>
  </cols>
  <sheetData>
    <row r="2" spans="2:11" ht="15.75" x14ac:dyDescent="0.2">
      <c r="B2" s="353" t="s">
        <v>53</v>
      </c>
      <c r="C2" s="354"/>
      <c r="D2" s="354"/>
      <c r="E2" s="354"/>
      <c r="F2" s="355"/>
    </row>
    <row r="3" spans="2:11" x14ac:dyDescent="0.2">
      <c r="B3" s="90"/>
      <c r="C3" s="90"/>
      <c r="D3" s="90"/>
      <c r="E3" s="90"/>
      <c r="F3" s="90"/>
    </row>
    <row r="4" spans="2:11" ht="21.75" customHeight="1" x14ac:dyDescent="0.2">
      <c r="B4" s="356" t="s">
        <v>25</v>
      </c>
      <c r="C4" s="357"/>
      <c r="D4" s="360" t="s">
        <v>26</v>
      </c>
      <c r="E4" s="361"/>
      <c r="F4" s="362"/>
    </row>
    <row r="5" spans="2:11" x14ac:dyDescent="0.2">
      <c r="B5" s="358"/>
      <c r="C5" s="359"/>
      <c r="D5" s="20" t="s">
        <v>27</v>
      </c>
      <c r="E5" s="16" t="s">
        <v>28</v>
      </c>
      <c r="F5" s="20" t="s">
        <v>29</v>
      </c>
    </row>
    <row r="6" spans="2:11" ht="17.25" customHeight="1" x14ac:dyDescent="0.2">
      <c r="B6" s="352">
        <f>COUNTA('1семестр'!C12:C34)</f>
        <v>21</v>
      </c>
      <c r="C6" s="352"/>
      <c r="D6" s="174">
        <f>COUNTIF('1семестр'!A12:A34,"отл")</f>
        <v>0</v>
      </c>
      <c r="E6" s="174">
        <f>COUNTIF('1семестр'!A12:A34,"хор")</f>
        <v>0</v>
      </c>
      <c r="F6" s="174">
        <f>COUNTIF('1семестр'!A12:A34,"неуд")</f>
        <v>0</v>
      </c>
    </row>
    <row r="7" spans="2:11" x14ac:dyDescent="0.2">
      <c r="B7" s="90"/>
      <c r="C7" s="90"/>
      <c r="D7" s="90"/>
      <c r="E7" s="90"/>
      <c r="F7" s="90"/>
    </row>
    <row r="8" spans="2:11" ht="15.75" x14ac:dyDescent="0.25">
      <c r="B8" s="29" t="s">
        <v>34</v>
      </c>
      <c r="C8" s="174">
        <v>16</v>
      </c>
      <c r="D8" s="90"/>
      <c r="E8" s="206"/>
      <c r="F8" s="207"/>
      <c r="J8" s="1"/>
      <c r="K8" s="1"/>
    </row>
    <row r="9" spans="2:11" ht="15.75" x14ac:dyDescent="0.2">
      <c r="B9" s="29" t="s">
        <v>37</v>
      </c>
      <c r="C9" s="174">
        <v>16</v>
      </c>
      <c r="D9" s="90"/>
      <c r="E9" s="206"/>
      <c r="F9" s="207"/>
    </row>
    <row r="10" spans="2:11" ht="15.75" x14ac:dyDescent="0.2">
      <c r="B10" s="29" t="s">
        <v>38</v>
      </c>
      <c r="C10" s="174">
        <v>14</v>
      </c>
      <c r="D10" s="90"/>
      <c r="E10" s="90"/>
      <c r="F10" s="90"/>
    </row>
    <row r="11" spans="2:11" ht="15.75" x14ac:dyDescent="0.2">
      <c r="B11" s="29" t="s">
        <v>54</v>
      </c>
      <c r="C11" s="20">
        <v>23</v>
      </c>
      <c r="D11" s="90"/>
      <c r="E11" s="90"/>
      <c r="F11" s="90"/>
    </row>
    <row r="12" spans="2:11" ht="15.75" x14ac:dyDescent="0.25">
      <c r="B12" s="92"/>
      <c r="C12" s="90"/>
      <c r="D12" s="90"/>
      <c r="E12" s="90"/>
      <c r="F12" s="90"/>
      <c r="J12" s="11"/>
      <c r="K12" s="1"/>
    </row>
    <row r="13" spans="2:11" ht="15.75" x14ac:dyDescent="0.2">
      <c r="B13" s="353" t="s">
        <v>55</v>
      </c>
      <c r="C13" s="354"/>
      <c r="D13" s="354"/>
      <c r="E13" s="354"/>
      <c r="F13" s="355"/>
    </row>
    <row r="14" spans="2:11" ht="15.75" x14ac:dyDescent="0.2">
      <c r="B14" s="92"/>
      <c r="C14" s="91"/>
      <c r="D14" s="90"/>
      <c r="E14" s="90"/>
      <c r="F14" s="90"/>
    </row>
    <row r="15" spans="2:11" ht="12.75" customHeight="1" x14ac:dyDescent="0.2">
      <c r="B15" s="356" t="s">
        <v>25</v>
      </c>
      <c r="C15" s="357"/>
      <c r="D15" s="360" t="s">
        <v>26</v>
      </c>
      <c r="E15" s="361"/>
      <c r="F15" s="362"/>
    </row>
    <row r="16" spans="2:11" x14ac:dyDescent="0.2">
      <c r="B16" s="358"/>
      <c r="C16" s="359"/>
      <c r="D16" s="20" t="s">
        <v>27</v>
      </c>
      <c r="E16" s="16" t="s">
        <v>28</v>
      </c>
      <c r="F16" s="20" t="s">
        <v>29</v>
      </c>
    </row>
    <row r="17" spans="2:6" ht="15.75" x14ac:dyDescent="0.2">
      <c r="B17" s="352">
        <f>COUNTA('2семестр'!C12:C33)</f>
        <v>20</v>
      </c>
      <c r="C17" s="352"/>
      <c r="D17" s="174">
        <f>COUNTIF('2семестр'!A12:A34,"отл")</f>
        <v>3</v>
      </c>
      <c r="E17" s="174">
        <f>COUNTIF('2семестр'!A12:A34,"хор")</f>
        <v>6</v>
      </c>
      <c r="F17" s="174">
        <f>COUNTIF('2семестр'!A12:A34,"неуд")</f>
        <v>9</v>
      </c>
    </row>
    <row r="19" spans="2:6" ht="15.75" x14ac:dyDescent="0.2">
      <c r="B19" s="29" t="s">
        <v>31</v>
      </c>
      <c r="C19" s="174">
        <v>23</v>
      </c>
      <c r="D19" s="90"/>
      <c r="E19" s="206"/>
      <c r="F19" s="208"/>
    </row>
    <row r="20" spans="2:6" ht="15.75" x14ac:dyDescent="0.2">
      <c r="B20" s="29" t="s">
        <v>30</v>
      </c>
      <c r="C20" s="174">
        <v>20</v>
      </c>
      <c r="D20" s="90"/>
      <c r="E20" s="206"/>
      <c r="F20" s="208"/>
    </row>
    <row r="21" spans="2:6" ht="15.75" x14ac:dyDescent="0.2">
      <c r="B21" s="29" t="s">
        <v>56</v>
      </c>
      <c r="C21" s="174">
        <v>17</v>
      </c>
      <c r="D21" s="90"/>
      <c r="E21" s="206"/>
      <c r="F21" s="208"/>
    </row>
    <row r="22" spans="2:6" ht="15.75" x14ac:dyDescent="0.2">
      <c r="C22" s="208"/>
    </row>
  </sheetData>
  <sheetProtection formatRows="0" insertColumns="0" insertRows="0" insertHyperlinks="0" deleteColumns="0" deleteRows="0" sort="0" autoFilter="0" pivotTables="0"/>
  <mergeCells count="8">
    <mergeCell ref="B17:C17"/>
    <mergeCell ref="B6:C6"/>
    <mergeCell ref="B13:F13"/>
    <mergeCell ref="B2:F2"/>
    <mergeCell ref="B4:C5"/>
    <mergeCell ref="D4:F4"/>
    <mergeCell ref="B15:C16"/>
    <mergeCell ref="D15:F1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1семестр</vt:lpstr>
      <vt:lpstr>2семестр</vt:lpstr>
      <vt:lpstr>Заполнить</vt:lpstr>
      <vt:lpstr>'1семестр'!Область_печати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mov</cp:lastModifiedBy>
  <cp:lastPrinted>2023-06-28T04:20:43Z</cp:lastPrinted>
  <dcterms:created xsi:type="dcterms:W3CDTF">1996-10-08T23:32:33Z</dcterms:created>
  <dcterms:modified xsi:type="dcterms:W3CDTF">2023-06-29T06:25:21Z</dcterms:modified>
</cp:coreProperties>
</file>